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5" yWindow="3000" windowWidth="9360" windowHeight="3030" tabRatio="724" activeTab="3"/>
  </bookViews>
  <sheets>
    <sheet name="Hárok5" sheetId="37" r:id="rId1"/>
    <sheet name="1" sheetId="25" r:id="rId2"/>
    <sheet name="2" sheetId="26" r:id="rId3"/>
    <sheet name="3" sheetId="27" r:id="rId4"/>
    <sheet name="3 (2)" sheetId="33" r:id="rId5"/>
    <sheet name="3 (3)" sheetId="34" r:id="rId6"/>
    <sheet name="4" sheetId="28" r:id="rId7"/>
    <sheet name="5" sheetId="29" r:id="rId8"/>
    <sheet name="6" sheetId="30" r:id="rId9"/>
    <sheet name="7" sheetId="31" r:id="rId10"/>
    <sheet name="8" sheetId="13" r:id="rId11"/>
    <sheet name="9" sheetId="8" r:id="rId12"/>
    <sheet name="10" sheetId="22" r:id="rId13"/>
    <sheet name="11" sheetId="14" r:id="rId14"/>
    <sheet name="12" sheetId="15" r:id="rId15"/>
    <sheet name="13" sheetId="16" r:id="rId16"/>
    <sheet name="14" sheetId="21" r:id="rId17"/>
    <sheet name="15" sheetId="18" r:id="rId18"/>
    <sheet name="Databáza" sheetId="20" r:id="rId19"/>
    <sheet name="Obsah" sheetId="24" r:id="rId20"/>
    <sheet name="Nový hárok" sheetId="35" r:id="rId21"/>
  </sheets>
  <externalReferences>
    <externalReference r:id="rId22"/>
  </externalReferences>
  <definedNames>
    <definedName name="_xlnm._FilterDatabase" localSheetId="16" hidden="1">'14'!$B$7:$F$24</definedName>
    <definedName name="Cena__Sk" localSheetId="4">#REF!</definedName>
    <definedName name="Cena__Sk" localSheetId="5">#REF!</definedName>
    <definedName name="Cena__Sk">#REF!</definedName>
    <definedName name="cvičenie" localSheetId="4">#REF!</definedName>
    <definedName name="cvičenie" localSheetId="5">#REF!</definedName>
    <definedName name="cvičenie">#REF!</definedName>
    <definedName name="_xlnm.Database">Databáza!$B$5:$F$191</definedName>
    <definedName name="_xlnm.Extract" localSheetId="16">'14'!$H$18:$L$18</definedName>
    <definedName name="j._m.">[1]vyhľadávanie1!$D$23:$D$43</definedName>
    <definedName name="Ján">'9'!$D$32</definedName>
    <definedName name="Ján_Sľub">'9'!$D$33:$D$45</definedName>
    <definedName name="jedn._cena">[1]vyhľadávanie1!$E$23:$E$43</definedName>
    <definedName name="Jozef">'9'!$E$32</definedName>
    <definedName name="Jozef_Čin">'9'!$E$33:$E$45</definedName>
    <definedName name="kód">[1]vyhľadávanie1!$B$23:$B$43</definedName>
    <definedName name="_xlnm.Criteria" localSheetId="16">'14'!$H$7:$I$8</definedName>
    <definedName name="názov">[1]vyhľadávanie1!$C$23:$C$43</definedName>
    <definedName name="Otázka" localSheetId="4">#REF!</definedName>
    <definedName name="Otázka" localSheetId="5">#REF!</definedName>
    <definedName name="Otázka">#REF!</definedName>
    <definedName name="prezidentské_voľby" localSheetId="4">#REF!</definedName>
    <definedName name="prezidentské_voľby" localSheetId="5">#REF!</definedName>
    <definedName name="prezidentské_voľby">#REF!</definedName>
    <definedName name="veľké_nič" localSheetId="4">#REF!</definedName>
    <definedName name="veľké_nič" localSheetId="5">#REF!</definedName>
    <definedName name="veľké_nič">#REF!</definedName>
    <definedName name="Vzdialenos" localSheetId="4">#REF!</definedName>
    <definedName name="Vzdialenos" localSheetId="5">#REF!</definedName>
    <definedName name="Vzdialenos">#REF!</definedName>
  </definedNames>
  <calcPr calcId="145621"/>
  <pivotCaches>
    <pivotCache cacheId="0" r:id="rId23"/>
  </pivotCaches>
</workbook>
</file>

<file path=xl/calcChain.xml><?xml version="1.0" encoding="utf-8"?>
<calcChain xmlns="http://schemas.openxmlformats.org/spreadsheetml/2006/main">
  <c r="G63" i="30" l="1"/>
  <c r="G62" i="30"/>
  <c r="G61" i="30"/>
  <c r="G60" i="30"/>
  <c r="G59" i="30"/>
  <c r="G58" i="30"/>
  <c r="G57" i="30"/>
  <c r="G56" i="30"/>
  <c r="G55" i="30"/>
  <c r="C15" i="30"/>
  <c r="G24" i="28"/>
  <c r="F24" i="28"/>
  <c r="E24" i="28"/>
  <c r="D24" i="28"/>
  <c r="G14" i="28"/>
  <c r="F14" i="28"/>
  <c r="E14" i="28"/>
  <c r="D14" i="28"/>
  <c r="C16" i="16" l="1"/>
  <c r="C15" i="16"/>
  <c r="C14" i="16"/>
  <c r="C13" i="16"/>
  <c r="C12" i="16"/>
  <c r="L124" i="15"/>
  <c r="D26" i="8"/>
  <c r="F29" i="15"/>
  <c r="F32" i="15" s="1"/>
  <c r="F30" i="15"/>
  <c r="F31" i="15"/>
  <c r="F33" i="15"/>
  <c r="F36" i="15" s="1"/>
  <c r="F34" i="15"/>
  <c r="F35" i="15"/>
  <c r="F37" i="15"/>
  <c r="F40" i="15" s="1"/>
  <c r="F38" i="15"/>
  <c r="F39" i="15"/>
  <c r="F41" i="15"/>
  <c r="F44" i="15" s="1"/>
  <c r="F42" i="15"/>
  <c r="F43" i="15"/>
  <c r="F45" i="15"/>
  <c r="F48" i="15" s="1"/>
  <c r="F46" i="15"/>
  <c r="F47" i="15"/>
  <c r="F49" i="15"/>
  <c r="F52" i="15" s="1"/>
  <c r="F50" i="15"/>
  <c r="F51" i="15"/>
  <c r="E32" i="15"/>
  <c r="E53" i="15" s="1"/>
  <c r="E36" i="15"/>
  <c r="E40" i="15"/>
  <c r="E44" i="15"/>
  <c r="E48" i="15"/>
  <c r="E52" i="15"/>
  <c r="D32" i="15"/>
  <c r="D53" i="15" s="1"/>
  <c r="D36" i="15"/>
  <c r="D40" i="15"/>
  <c r="D44" i="15"/>
  <c r="D48" i="15"/>
  <c r="D52" i="15"/>
  <c r="J15" i="15"/>
  <c r="I15" i="15"/>
  <c r="H15" i="15"/>
  <c r="G15" i="15"/>
  <c r="F15" i="15"/>
  <c r="E15" i="15"/>
  <c r="D15" i="15"/>
  <c r="C15" i="15"/>
  <c r="R108" i="16"/>
  <c r="R107" i="16"/>
  <c r="R106" i="16"/>
  <c r="R105" i="16"/>
  <c r="P108" i="16"/>
  <c r="P107" i="16"/>
  <c r="P106" i="16"/>
  <c r="P105" i="16"/>
  <c r="F10" i="16"/>
  <c r="H55" i="8"/>
  <c r="E19" i="8"/>
  <c r="F19" i="8"/>
  <c r="G19" i="8"/>
  <c r="H19" i="8"/>
  <c r="I19" i="8"/>
  <c r="J19" i="8"/>
  <c r="K19" i="8"/>
  <c r="D19" i="8"/>
  <c r="C19" i="8"/>
  <c r="D10" i="8"/>
  <c r="C69" i="8"/>
  <c r="C80" i="8"/>
  <c r="F53" i="15" l="1"/>
</calcChain>
</file>

<file path=xl/comments1.xml><?xml version="1.0" encoding="utf-8"?>
<comments xmlns="http://schemas.openxmlformats.org/spreadsheetml/2006/main">
  <authors>
    <author>HUZVAR</author>
    <author>huzvar</author>
  </authors>
  <commentList>
    <comment ref="E7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Priezvisko zvýraznite tučným písmom
alebo
červenou farbou.
</t>
        </r>
      </text>
    </comment>
    <comment ref="E8" authorId="0">
      <text>
        <r>
          <rPr>
            <b/>
            <sz val="8"/>
            <color indexed="81"/>
            <rFont val="Tahoma"/>
            <family val="2"/>
            <charset val="238"/>
          </rPr>
          <t>Skontrolujte a v prípade potreby zmeňte formu písania dátumu platnú vo Vašom Windows.</t>
        </r>
      </text>
    </comment>
    <comment ref="E9" authorId="1">
      <text>
        <r>
          <rPr>
            <b/>
            <sz val="8"/>
            <color indexed="81"/>
            <rFont val="Tahoma"/>
            <family val="2"/>
            <charset val="238"/>
          </rPr>
          <t>Do prvého riadku bunky napíšte ulicu a číslo domu,
do druhého riadku PSČ 
a názov obce (mesta).</t>
        </r>
      </text>
    </comment>
    <comment ref="E10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Preštudujte si číselný formát tejto bunky.
</t>
        </r>
      </text>
    </comment>
    <comment ref="E11" authorId="0">
      <text>
        <r>
          <rPr>
            <b/>
            <sz val="8"/>
            <color indexed="81"/>
            <rFont val="Tahoma"/>
            <family val="2"/>
            <charset val="238"/>
          </rPr>
          <t>Číselným formátom zabezpečte, aby sa za číslom v tejto bunke automaticky zobrazila medzera a skratka kg.</t>
        </r>
      </text>
    </comment>
    <comment ref="E14" authorId="0">
      <text>
        <r>
          <rPr>
            <b/>
            <sz val="8"/>
            <color indexed="81"/>
            <rFont val="Tahoma"/>
            <family val="2"/>
            <charset val="238"/>
          </rPr>
          <t>Vložte logickú hodnotu
true (pravda)
alebo
false (nepravda).</t>
        </r>
      </text>
    </comment>
    <comment ref="B26" authorId="0">
      <text>
        <r>
          <rPr>
            <b/>
            <sz val="8"/>
            <color indexed="81"/>
            <rFont val="Tahoma"/>
            <family val="2"/>
            <charset val="238"/>
          </rPr>
          <t>Zobrazte ako desatinné číslo, na dve desatinné miesta.</t>
        </r>
      </text>
    </comment>
    <comment ref="C26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Údaj zobrazte
v tvare zlomku.
</t>
        </r>
      </text>
    </comment>
    <comment ref="D26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Zobrazte v %-ách,
bez desatinných miest.
</t>
        </r>
      </text>
    </comment>
  </commentList>
</comments>
</file>

<file path=xl/comments2.xml><?xml version="1.0" encoding="utf-8"?>
<comments xmlns="http://schemas.openxmlformats.org/spreadsheetml/2006/main">
  <authors>
    <author>HUZVAR</author>
    <author>huzvar</author>
  </authors>
  <commentList>
    <comment ref="E7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Priezvisko zvýraznite tučným písmom
alebo
červenou farbou.
</t>
        </r>
      </text>
    </comment>
    <comment ref="E8" authorId="0">
      <text>
        <r>
          <rPr>
            <b/>
            <sz val="8"/>
            <color indexed="81"/>
            <rFont val="Tahoma"/>
            <family val="2"/>
            <charset val="238"/>
          </rPr>
          <t>Skontrolujte a v prípade potreby zmeňte formu písania dátumu platnú vo Vašom Windows.</t>
        </r>
      </text>
    </comment>
    <comment ref="E9" authorId="1">
      <text>
        <r>
          <rPr>
            <b/>
            <sz val="8"/>
            <color indexed="81"/>
            <rFont val="Tahoma"/>
            <family val="2"/>
            <charset val="238"/>
          </rPr>
          <t>Do prvého riadku bunky napíšte ulicu a číslo domu,
do druhého riadku PSČ 
a názov obce (mesta).</t>
        </r>
      </text>
    </comment>
    <comment ref="E10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Preštudujte si číselný formát tejto bunky.
</t>
        </r>
      </text>
    </comment>
    <comment ref="E11" authorId="0">
      <text>
        <r>
          <rPr>
            <b/>
            <sz val="8"/>
            <color indexed="81"/>
            <rFont val="Tahoma"/>
            <family val="2"/>
            <charset val="238"/>
          </rPr>
          <t>Číselným formátom zabezpečte, aby sa za číslom v tejto bunke automaticky zobrazila medzera a skratka kg.</t>
        </r>
      </text>
    </comment>
    <comment ref="E14" authorId="0">
      <text>
        <r>
          <rPr>
            <b/>
            <sz val="8"/>
            <color indexed="81"/>
            <rFont val="Tahoma"/>
            <family val="2"/>
            <charset val="238"/>
          </rPr>
          <t>Vložte logickú hodnotu
true (pravda)
alebo
false (nepravda).</t>
        </r>
      </text>
    </comment>
    <comment ref="B26" authorId="0">
      <text>
        <r>
          <rPr>
            <b/>
            <sz val="8"/>
            <color indexed="81"/>
            <rFont val="Tahoma"/>
            <family val="2"/>
            <charset val="238"/>
          </rPr>
          <t>Zobrazte ako desatinné číslo, na dve desatinné miesta.</t>
        </r>
      </text>
    </comment>
    <comment ref="C26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Údaj zobrazte
v tvare zlomku.
</t>
        </r>
      </text>
    </comment>
    <comment ref="D26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Zobrazte v %-ách,
bez desatinných miest.
</t>
        </r>
      </text>
    </comment>
  </commentList>
</comments>
</file>

<file path=xl/comments3.xml><?xml version="1.0" encoding="utf-8"?>
<comments xmlns="http://schemas.openxmlformats.org/spreadsheetml/2006/main">
  <authors>
    <author>HUZVAR</author>
    <author>huzvar</author>
  </authors>
  <commentList>
    <comment ref="E7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Priezvisko zvýraznite tučným písmom
alebo
červenou farbou.
</t>
        </r>
      </text>
    </comment>
    <comment ref="E8" authorId="0">
      <text>
        <r>
          <rPr>
            <b/>
            <sz val="8"/>
            <color indexed="81"/>
            <rFont val="Tahoma"/>
            <family val="2"/>
            <charset val="238"/>
          </rPr>
          <t>Skontrolujte a v prípade potreby zmeňte formu písania dátumu platnú vo Vašom Windows.</t>
        </r>
      </text>
    </comment>
    <comment ref="E9" authorId="1">
      <text>
        <r>
          <rPr>
            <b/>
            <sz val="8"/>
            <color indexed="81"/>
            <rFont val="Tahoma"/>
            <family val="2"/>
            <charset val="238"/>
          </rPr>
          <t>Do prvého riadku bunky napíšte ulicu a číslo domu,
do druhého riadku PSČ 
a názov obce (mesta).</t>
        </r>
      </text>
    </comment>
    <comment ref="E10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Preštudujte si číselný formát tejto bunky.
</t>
        </r>
      </text>
    </comment>
    <comment ref="E11" authorId="0">
      <text>
        <r>
          <rPr>
            <b/>
            <sz val="8"/>
            <color indexed="81"/>
            <rFont val="Tahoma"/>
            <family val="2"/>
            <charset val="238"/>
          </rPr>
          <t>Číselným formátom zabezpečte, aby sa za číslom v tejto bunke automaticky zobrazila medzera a skratka kg.</t>
        </r>
      </text>
    </comment>
    <comment ref="E14" authorId="0">
      <text>
        <r>
          <rPr>
            <b/>
            <sz val="8"/>
            <color indexed="81"/>
            <rFont val="Tahoma"/>
            <family val="2"/>
            <charset val="238"/>
          </rPr>
          <t>Vložte logickú hodnotu
true (pravda)
alebo
false (nepravda).</t>
        </r>
      </text>
    </comment>
    <comment ref="B26" authorId="0">
      <text>
        <r>
          <rPr>
            <b/>
            <sz val="8"/>
            <color indexed="81"/>
            <rFont val="Tahoma"/>
            <family val="2"/>
            <charset val="238"/>
          </rPr>
          <t>Zobrazte ako desatinné číslo, na dve desatinné miesta.</t>
        </r>
      </text>
    </comment>
    <comment ref="C26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Údaj zobrazte
v tvare zlomku.
</t>
        </r>
      </text>
    </comment>
    <comment ref="D26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Zobrazte v %-ách,
bez desatinných miest.
</t>
        </r>
      </text>
    </comment>
  </commentList>
</comments>
</file>

<file path=xl/comments4.xml><?xml version="1.0" encoding="utf-8"?>
<comments xmlns="http://schemas.openxmlformats.org/spreadsheetml/2006/main">
  <authors>
    <author>HUZVAR</author>
    <author>Huzvar Miroslav</author>
  </authors>
  <commentList>
    <comment ref="G45" authorId="0">
      <text>
        <r>
          <rPr>
            <b/>
            <sz val="8"/>
            <color indexed="81"/>
            <rFont val="Tahoma"/>
            <family val="2"/>
            <charset val="238"/>
          </rPr>
          <t>Celkový počet áut
predaných pobočkou 
za rok</t>
        </r>
      </text>
    </comment>
    <comment ref="H45" authorId="0">
      <text>
        <r>
          <rPr>
            <b/>
            <sz val="8"/>
            <color indexed="81"/>
            <rFont val="Tahoma"/>
            <family val="2"/>
            <charset val="238"/>
          </rPr>
          <t>Priemerný počet áut
predaných pobočkou 
v jednom kvartáli</t>
        </r>
      </text>
    </comment>
    <comment ref="I45" authorId="0">
      <text>
        <r>
          <rPr>
            <b/>
            <sz val="8"/>
            <color indexed="81"/>
            <rFont val="Tahoma"/>
            <family val="2"/>
            <charset val="238"/>
          </rPr>
          <t>Najnižší počet áut
predaných pobočkou 
v jednom kvartáli</t>
        </r>
      </text>
    </comment>
    <comment ref="J45" authorId="0">
      <text>
        <r>
          <rPr>
            <b/>
            <sz val="8"/>
            <color indexed="81"/>
            <rFont val="Tahoma"/>
            <family val="2"/>
            <charset val="238"/>
          </rPr>
          <t>Najvyšší počet áut
predaných pobočkou 
v jednom kvartáli</t>
        </r>
      </text>
    </comment>
    <comment ref="B52" authorId="0">
      <text>
        <r>
          <rPr>
            <b/>
            <sz val="8"/>
            <color indexed="81"/>
            <rFont val="Tahoma"/>
            <family val="2"/>
            <charset val="238"/>
          </rPr>
          <t>Celkový počet áut
predaných v danom kvartáli</t>
        </r>
      </text>
    </comment>
    <comment ref="B53" authorId="0">
      <text>
        <r>
          <rPr>
            <b/>
            <sz val="8"/>
            <color indexed="81"/>
            <rFont val="Tahoma"/>
            <family val="2"/>
            <charset val="238"/>
          </rPr>
          <t>Priemerný počet áut
predaných v jednej pobočke v danom kvartáli</t>
        </r>
      </text>
    </comment>
    <comment ref="B54" authorId="0">
      <text>
        <r>
          <rPr>
            <b/>
            <sz val="8"/>
            <color indexed="81"/>
            <rFont val="Tahoma"/>
            <family val="2"/>
            <charset val="238"/>
          </rPr>
          <t>Najmenší počet áut
predaných v jednej pobočke v danom kvartáli</t>
        </r>
      </text>
    </comment>
    <comment ref="B55" authorId="0">
      <text>
        <r>
          <rPr>
            <b/>
            <sz val="8"/>
            <color indexed="81"/>
            <rFont val="Tahoma"/>
            <family val="2"/>
            <charset val="238"/>
          </rPr>
          <t>Najvyšší počet áut
predaných v jednej pobočke v danom kvartáli</t>
        </r>
      </text>
    </comment>
    <comment ref="D67" authorId="0">
      <text>
        <r>
          <rPr>
            <b/>
            <sz val="8"/>
            <color indexed="81"/>
            <rFont val="Tahoma"/>
            <family val="2"/>
            <charset val="238"/>
          </rPr>
          <t>Sem zadajte hodnotu
počiatočného vkladu,
a zobrazte ju v €</t>
        </r>
      </text>
    </comment>
    <comment ref="D68" authorId="0">
      <text>
        <r>
          <rPr>
            <b/>
            <sz val="8"/>
            <color indexed="81"/>
            <rFont val="Tahoma"/>
            <family val="2"/>
            <charset val="238"/>
          </rPr>
          <t>Sem zadajte dĺžku trvania
vkladu v mesiacoch.</t>
        </r>
      </text>
    </comment>
    <comment ref="D69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Ročnú úrokovú sadzbu 
zobrazte v % p.a. </t>
        </r>
      </text>
    </comment>
    <comment ref="D70" authorId="1">
      <text>
        <r>
          <rPr>
            <b/>
            <sz val="8"/>
            <color indexed="81"/>
            <rFont val="Tahoma"/>
            <family val="2"/>
            <charset val="238"/>
          </rPr>
          <t>Daň sa vyberá zrážkou pri pripisovaní úrokov.</t>
        </r>
      </text>
    </comment>
    <comment ref="G105" authorId="1">
      <text>
        <r>
          <rPr>
            <b/>
            <sz val="8"/>
            <color indexed="81"/>
            <rFont val="Tahoma"/>
            <family val="2"/>
            <charset val="238"/>
          </rPr>
          <t>O koľko % vzrástla alebo klesla hodnota daného ukazovateľa v roku 2006 oproti roku 2005?</t>
        </r>
      </text>
    </comment>
    <comment ref="H105" authorId="1">
      <text>
        <r>
          <rPr>
            <b/>
            <sz val="8"/>
            <color indexed="81"/>
            <rFont val="Tahoma"/>
            <family val="2"/>
            <charset val="238"/>
          </rPr>
          <t>O koľko % vzrástla alebo klesla hodnota daného ukazovateľa v roku 2007 oproti roku 2006?</t>
        </r>
      </text>
    </comment>
  </commentList>
</comments>
</file>

<file path=xl/comments5.xml><?xml version="1.0" encoding="utf-8"?>
<comments xmlns="http://schemas.openxmlformats.org/spreadsheetml/2006/main">
  <authors>
    <author>HUZVAR</author>
    <author>Jolana Gubalová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38"/>
          </rPr>
          <t>Odstráňte túto bunku
z hárku tak, aby sa na
jej miesto presunula bunka nachádzajúca sa teraz vpravo od nej.</t>
        </r>
      </text>
    </comment>
    <comment ref="C5" authorId="1">
      <text>
        <r>
          <rPr>
            <b/>
            <sz val="8"/>
            <color indexed="81"/>
            <rFont val="Tahoma"/>
            <family val="2"/>
            <charset val="238"/>
          </rPr>
          <t>Vymažte  formát
tejto bunky.</t>
        </r>
      </text>
    </comment>
    <comment ref="D5" authorId="1">
      <text>
        <r>
          <rPr>
            <b/>
            <sz val="8"/>
            <color indexed="81"/>
            <rFont val="Tahoma"/>
            <family val="2"/>
            <charset val="238"/>
          </rPr>
          <t>Vymažte obsah tejto bunky.</t>
        </r>
      </text>
    </comment>
    <comment ref="E5" authorId="1">
      <text>
        <r>
          <rPr>
            <b/>
            <sz val="8"/>
            <color indexed="81"/>
            <rFont val="Tahoma"/>
            <family val="2"/>
            <charset val="238"/>
          </rPr>
          <t>Odstráňte túto poznámku k bunke.</t>
        </r>
      </text>
    </comment>
    <comment ref="F5" authorId="1">
      <text>
        <r>
          <rPr>
            <b/>
            <sz val="8"/>
            <color indexed="81"/>
            <rFont val="Tahoma"/>
            <family val="2"/>
          </rPr>
          <t>Vymažte všetko
v tejto bunke.</t>
        </r>
      </text>
    </comment>
    <comment ref="B13" authorId="1">
      <text>
        <r>
          <rPr>
            <sz val="8"/>
            <color indexed="81"/>
            <rFont val="Tahoma"/>
            <family val="2"/>
            <charset val="238"/>
          </rPr>
          <t>sivomodrá tabuľka</t>
        </r>
      </text>
    </comment>
  </commentList>
</comments>
</file>

<file path=xl/comments6.xml><?xml version="1.0" encoding="utf-8"?>
<comments xmlns="http://schemas.openxmlformats.org/spreadsheetml/2006/main">
  <authors>
    <author>Spokojný používateľ programov MS Office</author>
  </authors>
  <commentList>
    <comment ref="B99" authorId="0">
      <text>
        <r>
          <rPr>
            <b/>
            <sz val="8"/>
            <color indexed="81"/>
            <rFont val="Tahoma"/>
            <family val="2"/>
            <charset val="238"/>
          </rPr>
          <t>Do tohto stĺpca zadajte čísla mesiacov.
Využite generátor aritmetických postupností.</t>
        </r>
      </text>
    </comment>
    <comment ref="C99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Sem si na konci každého mesiaca poznačte aktuálny stav počítadla. </t>
        </r>
      </text>
    </comment>
    <comment ref="D99" authorId="0">
      <text>
        <r>
          <rPr>
            <b/>
            <sz val="8"/>
            <color indexed="81"/>
            <rFont val="Tahoma"/>
            <family val="2"/>
            <charset val="238"/>
          </rPr>
          <t>Koľko km ste najazdili tento mesiac?  Nože to zrátajte!</t>
        </r>
      </text>
    </comment>
    <comment ref="E99" authorId="0">
      <text>
        <r>
          <rPr>
            <b/>
            <sz val="8"/>
            <color indexed="81"/>
            <rFont val="Tahoma"/>
            <family val="2"/>
            <charset val="238"/>
          </rPr>
          <t>A koľko km máte na konte od začiatku roka?</t>
        </r>
      </text>
    </comment>
    <comment ref="F99" authorId="0">
      <text>
        <r>
          <rPr>
            <b/>
            <sz val="8"/>
            <color indexed="81"/>
            <rFont val="Tahoma"/>
            <family val="2"/>
            <charset val="238"/>
          </rPr>
          <t>Druhý vstupný údaj: koľko litrov čierneho moku skonzumoval tento mesiac Váš tátošík?</t>
        </r>
      </text>
    </comment>
    <comment ref="G99" authorId="0">
      <text>
        <r>
          <rPr>
            <b/>
            <sz val="8"/>
            <color indexed="81"/>
            <rFont val="Tahoma"/>
            <family val="2"/>
            <charset val="238"/>
          </rPr>
          <t>Koľkože litrov pohonnej hmoty ste v priemere spotrebovali  na prejdenie stovky kilometrov?
Zaokrúhlite na desatiny litra.</t>
        </r>
      </text>
    </comment>
  </commentList>
</comments>
</file>

<file path=xl/comments7.xml><?xml version="1.0" encoding="utf-8"?>
<comments xmlns="http://schemas.openxmlformats.org/spreadsheetml/2006/main">
  <authors>
    <author>Jolana Gubalová</author>
    <author>HUZVAR</author>
    <author>Spokojný používateľ programov MS Office</author>
  </authors>
  <commentList>
    <comment ref="H55" authorId="0">
      <text>
        <r>
          <rPr>
            <sz val="8"/>
            <color indexed="81"/>
            <rFont val="Tahoma"/>
            <family val="2"/>
            <charset val="238"/>
          </rPr>
          <t xml:space="preserve">Riešenie s využitím názvov oblastí buniek
</t>
        </r>
      </text>
    </comment>
    <comment ref="H105" authorId="1">
      <text>
        <r>
          <rPr>
            <b/>
            <sz val="8"/>
            <color indexed="81"/>
            <rFont val="Tahoma"/>
            <family val="2"/>
            <charset val="238"/>
          </rPr>
          <t>Sem zadajte hodnotu
počiatočného vkladu,
minimálne 750 EUR.</t>
        </r>
      </text>
    </comment>
    <comment ref="H106" authorId="1">
      <text>
        <r>
          <rPr>
            <b/>
            <sz val="8"/>
            <color indexed="81"/>
            <rFont val="Tahoma"/>
            <family val="2"/>
            <charset val="238"/>
          </rPr>
          <t>Podľa výšky vkladu a vedľajšej tabuľky vypočítajte úrokovú
sadzbu (% p.a.). 
Ak je vklad nižší ako 750 EUR, úroková sadzba je 0%.</t>
        </r>
      </text>
    </comment>
    <comment ref="H107" authorId="1">
      <text>
        <r>
          <rPr>
            <b/>
            <sz val="8"/>
            <color indexed="81"/>
            <rFont val="Tahoma"/>
            <family val="2"/>
            <charset val="238"/>
          </rPr>
          <t>Vypočítajte ročný úrok v EUR
z daného vkladu pri
príslušnej úrokovej sadzbe. Výsledok zaokrúhlite na najbližší eurocent.</t>
        </r>
      </text>
    </comment>
    <comment ref="H108" authorId="1">
      <text>
        <r>
          <rPr>
            <b/>
            <sz val="8"/>
            <color indexed="81"/>
            <rFont val="Tahoma"/>
            <family val="2"/>
            <charset val="238"/>
          </rPr>
          <t>Daň = 19 % z úroku</t>
        </r>
      </text>
    </comment>
    <comment ref="H109" authorId="1">
      <text>
        <r>
          <rPr>
            <b/>
            <sz val="8"/>
            <color indexed="81"/>
            <rFont val="Tahoma"/>
            <family val="2"/>
            <charset val="238"/>
          </rPr>
          <t>Peniaze na účte po roku
= počiatočný vklad
+ úrok - daň z úroku.
Môžete si ich vybrať.</t>
        </r>
      </text>
    </comment>
    <comment ref="E117" authorId="1">
      <text>
        <r>
          <rPr>
            <b/>
            <sz val="8"/>
            <color indexed="81"/>
            <rFont val="Tahoma"/>
            <family val="2"/>
            <charset val="238"/>
          </rPr>
          <t>Zobrazte v EUR.</t>
        </r>
      </text>
    </comment>
    <comment ref="E118" authorId="1">
      <text>
        <r>
          <rPr>
            <b/>
            <sz val="8"/>
            <color indexed="81"/>
            <rFont val="Tahoma"/>
            <family val="2"/>
            <charset val="238"/>
          </rPr>
          <t>Sem vložte hodnotu
TRUE/FALSE alebo A/N.</t>
        </r>
      </text>
    </comment>
    <comment ref="E119" authorId="1">
      <text>
        <r>
          <rPr>
            <b/>
            <sz val="8"/>
            <color indexed="81"/>
            <rFont val="Tahoma"/>
            <family val="2"/>
            <charset val="238"/>
          </rPr>
          <t>Výsledkom vzorca bude
0%, 5% alebo 10%.</t>
        </r>
      </text>
    </comment>
    <comment ref="B124" authorId="2">
      <text>
        <r>
          <rPr>
            <b/>
            <sz val="8"/>
            <color indexed="81"/>
            <rFont val="Tahoma"/>
            <family val="2"/>
            <charset val="238"/>
          </rPr>
          <t>Upravte tento nadpis:
písmo veľkosti 16 b.,
nadpis vycentrovaný nad tabuľkou
(v stlpcoch B-K).</t>
        </r>
      </text>
    </comment>
    <comment ref="B127" authorId="2">
      <text>
        <r>
          <rPr>
            <b/>
            <sz val="8"/>
            <color indexed="81"/>
            <rFont val="Tahoma"/>
            <family val="2"/>
            <charset val="238"/>
          </rPr>
          <t>Za číselným údajom o jednotkovej cene zobrazte text "€/kus"
(bez úvodzoviek)</t>
        </r>
      </text>
    </comment>
    <comment ref="C127" authorId="2">
      <text>
        <r>
          <rPr>
            <b/>
            <sz val="8"/>
            <color indexed="81"/>
            <rFont val="Tahoma"/>
            <family val="2"/>
            <charset val="238"/>
          </rPr>
          <t>Budeme predpokladať, že  cena sa v priebehu celého roka nezmení (hoci je to dosť neobvyklé v tejto branži).</t>
        </r>
      </text>
    </comment>
    <comment ref="I127" authorId="2">
      <text>
        <r>
          <rPr>
            <b/>
            <sz val="8"/>
            <color indexed="81"/>
            <rFont val="Tahoma"/>
            <family val="2"/>
            <charset val="238"/>
          </rPr>
          <t>Za číselným údajom o jednotkovej cene zobrazte text "€/kus"
(bez úvodzoviek)</t>
        </r>
      </text>
    </comment>
    <comment ref="J127" authorId="2">
      <text>
        <r>
          <rPr>
            <b/>
            <sz val="8"/>
            <color indexed="81"/>
            <rFont val="Tahoma"/>
            <family val="2"/>
            <charset val="238"/>
          </rPr>
          <t>Budeme predpokladať, že  cena sa v priebehu celého roka nezmení (hoci je to dosť neobvyklé v tejto branži).</t>
        </r>
      </text>
    </comment>
    <comment ref="B129" authorId="2">
      <text>
        <r>
          <rPr>
            <b/>
            <sz val="8"/>
            <color indexed="81"/>
            <rFont val="Tahoma"/>
            <family val="2"/>
            <charset val="238"/>
          </rPr>
          <t>Vycentrujte všetky políčka prvého riadku tabuľky
vo vodorovnom aj zvislom smere
a nakreslite čiernu neprerušovanú čiaru
pod týmto riadkom.</t>
        </r>
      </text>
    </comment>
    <comment ref="C129" authorId="2">
      <text>
        <r>
          <rPr>
            <b/>
            <sz val="8"/>
            <color indexed="81"/>
            <rFont val="Tahoma"/>
            <family val="2"/>
            <charset val="238"/>
          </rPr>
          <t>Počet predaných kusov za daný mesiac - základný vstupný údaj.
Skopírujte túto poznámku doprava do susedného políčka.</t>
        </r>
      </text>
    </comment>
    <comment ref="E129" authorId="2">
      <text>
        <r>
          <rPr>
            <b/>
            <sz val="8"/>
            <color indexed="81"/>
            <rFont val="Tahoma"/>
            <family val="2"/>
            <charset val="238"/>
          </rPr>
          <t>Počet predaných kusov * jednotková cena</t>
        </r>
      </text>
    </comment>
    <comment ref="F129" authorId="2">
      <text>
        <r>
          <rPr>
            <b/>
            <sz val="8"/>
            <color indexed="81"/>
            <rFont val="Tahoma"/>
            <family val="2"/>
            <charset val="238"/>
          </rPr>
          <t>Počet predaných kusov * jednotková cena</t>
        </r>
      </text>
    </comment>
    <comment ref="G129" authorId="2">
      <text>
        <r>
          <rPr>
            <b/>
            <sz val="8"/>
            <color indexed="81"/>
            <rFont val="Tahoma"/>
            <family val="2"/>
            <charset val="238"/>
          </rPr>
          <t>Tržba za oba druhy spolu</t>
        </r>
      </text>
    </comment>
    <comment ref="H129" authorId="2">
      <text>
        <r>
          <rPr>
            <b/>
            <sz val="8"/>
            <color indexed="81"/>
            <rFont val="Tahoma"/>
            <family val="2"/>
            <charset val="238"/>
          </rPr>
          <t>Celková tržba od začiatku roka</t>
        </r>
      </text>
    </comment>
    <comment ref="I129" authorId="2">
      <text>
        <r>
          <rPr>
            <b/>
            <sz val="8"/>
            <color indexed="81"/>
            <rFont val="Tahoma"/>
            <family val="2"/>
            <charset val="238"/>
          </rPr>
          <t>8% z celkovej tržby za príslušný mesiac,
ak je táto tržba &gt;= 1250 EUR,
inak 5% z celkovej tržby.</t>
        </r>
      </text>
    </comment>
    <comment ref="J129" authorId="2">
      <text>
        <r>
          <rPr>
            <b/>
            <sz val="8"/>
            <color indexed="81"/>
            <rFont val="Tahoma"/>
            <family val="2"/>
            <charset val="238"/>
          </rPr>
          <t>2% z celkovej tržby za príslušný mesiac,
ak kumulatívna tržba na konci tohto mesiaca
presiahne čiastku 
3 220 EUR.</t>
        </r>
      </text>
    </comment>
    <comment ref="K129" authorId="2">
      <text>
        <r>
          <rPr>
            <b/>
            <sz val="8"/>
            <color indexed="81"/>
            <rFont val="Tahoma"/>
            <family val="2"/>
            <charset val="238"/>
          </rPr>
          <t>Odmena vrátane prémie</t>
        </r>
      </text>
    </comment>
    <comment ref="B130" authorId="2">
      <text>
        <r>
          <rPr>
            <b/>
            <sz val="8"/>
            <color indexed="81"/>
            <rFont val="Tahoma"/>
            <family val="2"/>
            <charset val="238"/>
          </rPr>
          <t>Jednotlivé stlpce tabuľky oddeľte čiernou
neprerušovanou čiarou, 
medzi riadky tabuľky vložte čiernu prerušovanú čiaru.</t>
        </r>
      </text>
    </comment>
    <comment ref="E130" authorId="2">
      <text>
        <r>
          <rPr>
            <b/>
            <sz val="8"/>
            <color indexed="81"/>
            <rFont val="Tahoma"/>
            <family val="2"/>
            <charset val="238"/>
          </rPr>
          <t>Všetky korunové údaje v tabuľke upravte do takéhoto tvaru: 12 345,-</t>
        </r>
      </text>
    </comment>
    <comment ref="B142" authorId="2">
      <text>
        <r>
          <rPr>
            <b/>
            <sz val="8"/>
            <color indexed="81"/>
            <rFont val="Tahoma"/>
            <family val="2"/>
            <charset val="238"/>
          </rPr>
          <t>Nad týmto riadkom nakreslite takú istú čiaru,
aká je urobená pod ním.</t>
        </r>
      </text>
    </comment>
    <comment ref="C142" authorId="2">
      <text>
        <r>
          <rPr>
            <b/>
            <sz val="8"/>
            <color indexed="81"/>
            <rFont val="Tahoma"/>
            <family val="2"/>
            <charset val="238"/>
          </rPr>
          <t>Počet predaných kusov za rok</t>
        </r>
      </text>
    </comment>
    <comment ref="D142" authorId="2">
      <text>
        <r>
          <rPr>
            <b/>
            <sz val="8"/>
            <color indexed="81"/>
            <rFont val="Tahoma"/>
            <family val="2"/>
            <charset val="238"/>
          </rPr>
          <t>Počet predaných kusov za rok</t>
        </r>
      </text>
    </comment>
    <comment ref="E142" authorId="2">
      <text>
        <r>
          <rPr>
            <b/>
            <sz val="8"/>
            <color indexed="81"/>
            <rFont val="Tahoma"/>
            <family val="2"/>
            <charset val="238"/>
          </rPr>
          <t>Ročná tržba za tento druh</t>
        </r>
      </text>
    </comment>
    <comment ref="F142" authorId="2">
      <text>
        <r>
          <rPr>
            <b/>
            <sz val="8"/>
            <color indexed="81"/>
            <rFont val="Tahoma"/>
            <family val="2"/>
            <charset val="238"/>
          </rPr>
          <t>Ročná tržba za tento druh</t>
        </r>
      </text>
    </comment>
    <comment ref="G142" authorId="2">
      <text>
        <r>
          <rPr>
            <b/>
            <sz val="8"/>
            <color indexed="81"/>
            <rFont val="Tahoma"/>
            <family val="2"/>
            <charset val="238"/>
          </rPr>
          <t>Ročná tržba za obidva druhy</t>
        </r>
      </text>
    </comment>
    <comment ref="C143" authorId="2">
      <text>
        <r>
          <rPr>
            <b/>
            <sz val="8"/>
            <color indexed="81"/>
            <rFont val="Tahoma"/>
            <family val="2"/>
            <charset val="238"/>
          </rPr>
          <t>Podiel tohto duhu na celkovom predaji oboch druhov v kusoch.
Vypočítaný údaj zobrazte v percentách,
na jedno desatinné miesto.</t>
        </r>
      </text>
    </comment>
    <comment ref="D143" authorId="2">
      <text>
        <r>
          <rPr>
            <b/>
            <sz val="8"/>
            <color indexed="81"/>
            <rFont val="Tahoma"/>
            <family val="2"/>
            <charset val="238"/>
          </rPr>
          <t>Podiel tohto duhu na celkovom predaji oboch druhov v kusoch.
Vypočítaný údaj zobrazte v percentách,
na jedno desatinné miesto.</t>
        </r>
      </text>
    </comment>
    <comment ref="E143" authorId="2">
      <text>
        <r>
          <rPr>
            <b/>
            <sz val="8"/>
            <color indexed="81"/>
            <rFont val="Tahoma"/>
            <family val="2"/>
            <charset val="238"/>
          </rPr>
          <t>Podiel tohto duhu na celkovej ročnej tržbe za oba druhy.
Vypočítaný údaj zobrazte v percentách,
na jedno desatinné miesto.</t>
        </r>
      </text>
    </comment>
    <comment ref="F143" authorId="2">
      <text>
        <r>
          <rPr>
            <b/>
            <sz val="8"/>
            <color indexed="81"/>
            <rFont val="Tahoma"/>
            <family val="2"/>
            <charset val="238"/>
          </rPr>
          <t>Podiel tohto duhu na celkovej ročnej tržbe za oba druhy.
Vypočítaný údaj zobrazte v percentách,
na jedno desatinné miesto.</t>
        </r>
      </text>
    </comment>
  </commentList>
</comments>
</file>

<file path=xl/comments8.xml><?xml version="1.0" encoding="utf-8"?>
<comments xmlns="http://schemas.openxmlformats.org/spreadsheetml/2006/main">
  <authors>
    <author>demcakova</author>
  </authors>
  <commentList>
    <comment ref="G86" authorId="0">
      <text>
        <r>
          <rPr>
            <sz val="8"/>
            <color indexed="81"/>
            <rFont val="Tahoma"/>
            <family val="2"/>
            <charset val="238"/>
          </rPr>
          <t>Edit - Go to - Special 
- Conditional formats</t>
        </r>
      </text>
    </comment>
  </commentList>
</comments>
</file>

<file path=xl/comments9.xml><?xml version="1.0" encoding="utf-8"?>
<comments xmlns="http://schemas.openxmlformats.org/spreadsheetml/2006/main">
  <authors>
    <author>Spokojný používateľ programov MS Office</author>
  </authors>
  <commentList>
    <comment ref="C47" authorId="0">
      <text>
        <r>
          <rPr>
            <b/>
            <sz val="8"/>
            <color indexed="81"/>
            <rFont val="Tahoma"/>
            <family val="2"/>
            <charset val="238"/>
          </rPr>
          <t xml:space="preserve">Pracovník má nárok na stravné, ktoré sa stanoví podľa dĺžky pracovnej cesty:
          5 - 12 hodín:    3,30 EUR
        12 - 18 hodín:    5,00 EUR
viac ako 18 hodín:    7,70 EUR  </t>
        </r>
      </text>
    </comment>
  </commentList>
</comments>
</file>

<file path=xl/sharedStrings.xml><?xml version="1.0" encoding="utf-8"?>
<sst xmlns="http://schemas.openxmlformats.org/spreadsheetml/2006/main" count="1803" uniqueCount="1259">
  <si>
    <t>Polymat</t>
  </si>
  <si>
    <t>1 mesiac</t>
  </si>
  <si>
    <t>3 mesiace</t>
  </si>
  <si>
    <t>6 mesiacov</t>
  </si>
  <si>
    <t>Istrobanka</t>
  </si>
  <si>
    <t>Ľudová banka</t>
  </si>
  <si>
    <t>Poštová banka</t>
  </si>
  <si>
    <t>Slovenská sporiteľňa</t>
  </si>
  <si>
    <t>Tatra banka</t>
  </si>
  <si>
    <t xml:space="preserve">Bodovým grafom zobrazte silné a slabé stránky podniku, pre ktoré je použitá bodová stupnica od -5 do +5. </t>
  </si>
  <si>
    <t>Do prvého riadku tabuľky vpravo zadajte plný názov ľubovoľného sídla na území SR.</t>
  </si>
  <si>
    <t>Z grafu je možné vyčítať najsilnejšiu a najslabšiu stránku  podniku.</t>
  </si>
  <si>
    <t>Stránky podniku</t>
  </si>
  <si>
    <t>Financie</t>
  </si>
  <si>
    <t>Stroje a zariadenia</t>
  </si>
  <si>
    <t>Technický rozvoj</t>
  </si>
  <si>
    <t>Pracovníci</t>
  </si>
  <si>
    <t>Imidž</t>
  </si>
  <si>
    <t xml:space="preserve">Produkt </t>
  </si>
  <si>
    <t>Management</t>
  </si>
  <si>
    <t>Inovácie</t>
  </si>
  <si>
    <t>Marketing</t>
  </si>
  <si>
    <t>Vývoj a výskum</t>
  </si>
  <si>
    <t>Certifikácia</t>
  </si>
  <si>
    <t>V tabuľke sú uvedené údaje: cena, dopyt a ponuka. Spracujte ich vzájomný vzťah do grafu krivkou ponuky a dopytu.</t>
  </si>
  <si>
    <t>Pridajte k týmto krivkám aj spojnicu trendu (Trendline) exponenciálneho charakteru žltej farby.</t>
  </si>
  <si>
    <t>Variant</t>
  </si>
  <si>
    <t xml:space="preserve">Dátové body v grafe budú obsahovať obrázok mobilu. </t>
  </si>
  <si>
    <t>Ericson</t>
  </si>
  <si>
    <t>Nokia</t>
  </si>
  <si>
    <t>pomocou ktorej vypočítate v poslednom stĺpci účtu celkovú cenu každého z tovarov i cenu celého nákupu.</t>
  </si>
  <si>
    <t>Účet</t>
  </si>
  <si>
    <t>dňa:</t>
  </si>
  <si>
    <t>Zariaďte, aby údaje o cenách na účte mali rovnaký formát ako údaje o jednotkových cenách v cenníku.</t>
  </si>
  <si>
    <t>Do šedej bunky zadáme vzdialenosť medzi dvomi železničnými zastávkami (1-100 km).</t>
  </si>
  <si>
    <t>2. triedy osobného vlaku pre danú vzdialenosť.</t>
  </si>
  <si>
    <t>Názov</t>
  </si>
  <si>
    <t>Cena</t>
  </si>
  <si>
    <t>Mesiac</t>
  </si>
  <si>
    <t>Cena:</t>
  </si>
  <si>
    <t>Počet
kusov A</t>
  </si>
  <si>
    <t>Počet
kusov B</t>
  </si>
  <si>
    <t>Tržba za
druh A</t>
  </si>
  <si>
    <t>Tržba za
druh B</t>
  </si>
  <si>
    <t>Celková
tržba</t>
  </si>
  <si>
    <t>Kumulatívna
tržba</t>
  </si>
  <si>
    <t>Odmena
dealera</t>
  </si>
  <si>
    <t>Prémia</t>
  </si>
  <si>
    <t>Odmena
celkom</t>
  </si>
  <si>
    <t>február</t>
  </si>
  <si>
    <t>marec</t>
  </si>
  <si>
    <t>apríl</t>
  </si>
  <si>
    <t>máj</t>
  </si>
  <si>
    <t>jún</t>
  </si>
  <si>
    <t>júl</t>
  </si>
  <si>
    <t>august</t>
  </si>
  <si>
    <t>september</t>
  </si>
  <si>
    <t>október</t>
  </si>
  <si>
    <t>november</t>
  </si>
  <si>
    <t>december</t>
  </si>
  <si>
    <t>Upravte nasledujúcu tabuľku a doplňte v nej vzorce podľa inštrukcií v poznámkach buniek.</t>
  </si>
  <si>
    <t>počet študentov z danej skupiny, ktorí sa zúčastnili skúšky v danom termíne.</t>
  </si>
  <si>
    <t>Tabuľku umiestnite na hárok KT.</t>
  </si>
  <si>
    <t>Vytvorte tabuľku, ktorá zobrazí zoznam študentov každej študijnej skupiny</t>
  </si>
  <si>
    <t>a pre každého študenta zistí počet pokusov a výslednú známku.</t>
  </si>
  <si>
    <t>Výsledná známka je najlepšia zo všetkých známok, ktoré študent dosiahol.</t>
  </si>
  <si>
    <t>Aj túto tabuľku umiestnite na hárok KT.</t>
  </si>
  <si>
    <t>Pracovisko</t>
  </si>
  <si>
    <t>Capko Sergej</t>
  </si>
  <si>
    <t>Bystrica</t>
  </si>
  <si>
    <t>Piatrik Patrik</t>
  </si>
  <si>
    <t>Tmavá Elektra</t>
  </si>
  <si>
    <t>Csirkás Attila</t>
  </si>
  <si>
    <t>Hubertus Hubert</t>
  </si>
  <si>
    <t>Rumanová Dana</t>
  </si>
  <si>
    <t>Sivák Anton</t>
  </si>
  <si>
    <t>Slovák Rodumil</t>
  </si>
  <si>
    <t>Diabliková Eva</t>
  </si>
  <si>
    <t>Kaktusová Hortenzia</t>
  </si>
  <si>
    <t>Kostolná Bohumila</t>
  </si>
  <si>
    <t>Ovad Alfonz</t>
  </si>
  <si>
    <t>Taligová Petra</t>
  </si>
  <si>
    <t>Cicková Manuela</t>
  </si>
  <si>
    <t>Pivková Ivana</t>
  </si>
  <si>
    <t>Siman František</t>
  </si>
  <si>
    <t>Haluška Baltazár</t>
  </si>
  <si>
    <t>abecedne podľa mena,</t>
  </si>
  <si>
    <t>Zoraďte v tabuľke záznamy o zamestnancoch firmy predpísaným spôsobom:</t>
  </si>
  <si>
    <t>podľa veku, od najstaršieho po najmladšieho,</t>
  </si>
  <si>
    <t>Pre plochu grafu, zobrazovanú oblasť a legendu zvoľte vhodné efekty výplne. Graf umiestnite vpravo od tabuľky.</t>
  </si>
  <si>
    <t>zoraďte podľa pracoviska, v rámci jedného pracoviska podľa mena.</t>
  </si>
  <si>
    <t>Pomocou automatického filtra zobrazte</t>
  </si>
  <si>
    <t>všetkých pracovníkov z Martina a Nitry,</t>
  </si>
  <si>
    <t>Dátum odchodu:</t>
  </si>
  <si>
    <t>Podmienené formátovanie</t>
  </si>
  <si>
    <t>všetkých zamestnancov, ktorí sa narodili po 1.1.1970.</t>
  </si>
  <si>
    <t>Vytvorte v tabuľke medzisúčty, ktorými pre každé pracovisko vyrátate</t>
  </si>
  <si>
    <t>priemerný mesačný zárobok ľudí, ktorí na ňom pracujú.</t>
  </si>
  <si>
    <t>Obsah:</t>
  </si>
  <si>
    <t>Podmienený výpočet</t>
  </si>
  <si>
    <t>Téma:</t>
  </si>
  <si>
    <t>na území Slovenskej republiky a niektoré základné charakteristiky týchto sídiel.</t>
  </si>
  <si>
    <t>Názov sídla</t>
  </si>
  <si>
    <t>Figa</t>
  </si>
  <si>
    <t>Štatút sídla</t>
  </si>
  <si>
    <t>Počet obyvateľov</t>
  </si>
  <si>
    <t>Kraj</t>
  </si>
  <si>
    <t>Rozloha</t>
  </si>
  <si>
    <t>štatút sídla zobrazte celým slovom (mesto, obec, vojenský obvod).</t>
  </si>
  <si>
    <t>automaticky zobrazia kraj a okres, v ktorom sa sídlo nachádza,</t>
  </si>
  <si>
    <t>počet obyvateľov, katastrálnu rozlohu a štatút sídla.</t>
  </si>
  <si>
    <t>V ďalších riadkoch tabuľky vytvorte vzorce, ktoré pre zadané sídlo</t>
  </si>
  <si>
    <t>Platová</t>
  </si>
  <si>
    <t>skupina</t>
  </si>
  <si>
    <t>A1</t>
  </si>
  <si>
    <t>A2</t>
  </si>
  <si>
    <t>A3</t>
  </si>
  <si>
    <t>B1</t>
  </si>
  <si>
    <t>B2</t>
  </si>
  <si>
    <t>Tabuľka hodinových miezd</t>
  </si>
  <si>
    <t>Zamestnanec</t>
  </si>
  <si>
    <t>Plat. skupina</t>
  </si>
  <si>
    <t>Počet hodín</t>
  </si>
  <si>
    <t>Mzda</t>
  </si>
  <si>
    <t>pričom ich hodinová mzda závisí od pracoviska a platovej skupiny, do ktorej sú zaradení (tabuľka vpravo).</t>
  </si>
  <si>
    <t>platovú skupinu a počet hodín, ktoré v tomto mesiaci odpracoval.</t>
  </si>
  <si>
    <t>Vypočítajte mesačnú mzdu daného zamestnanca, ak poznáte jeho pracovisko,</t>
  </si>
  <si>
    <t>Zamestnanci firmy M&amp;M sú odmeňovaní podľa počtu odpracovaných hodín,</t>
  </si>
  <si>
    <t>D1</t>
  </si>
  <si>
    <t>D2</t>
  </si>
  <si>
    <t>D3</t>
  </si>
  <si>
    <t>D4</t>
  </si>
  <si>
    <t>bez DPH</t>
  </si>
  <si>
    <t>s DPH</t>
  </si>
  <si>
    <t>Druh
tarify</t>
  </si>
  <si>
    <t>Druh tarify (podľa zmluvy)</t>
  </si>
  <si>
    <t>Ročná spotreba</t>
  </si>
  <si>
    <t>Celková ročná platba</t>
  </si>
  <si>
    <t>Optimálny druh tarify</t>
  </si>
  <si>
    <t>Zabezpečte automatické vyhľadanie optimálneho druhu tarify pri danej spotrebe a vypočítajte celkovú ročnú platbu pri optimálnej tarife.</t>
  </si>
  <si>
    <t>V tabuľke vpravo sú uvedené predajné ceny zemného plynu pre domácnosti podľa jednotlivých taríf.</t>
  </si>
  <si>
    <t>Poznáte ročnú spotrebu plynu v domácnosti a druh tarify zmluvne dohodnutý s dodávateľom.</t>
  </si>
  <si>
    <t>Vypočítajte celkovú ročnú platbu za dodávku plynu pre danú domácnosť pri dohodnutej tarife.</t>
  </si>
  <si>
    <t>Vhodným typom grafu zobrazte závislosť celkovej ročnej platby od ročnej spotreby plynu pri použití optimálnych taríf.</t>
  </si>
  <si>
    <t>Hodnotenie študenta známkou sa uskutočňuje na základe celkového počtu bodov získaných za študijné povinnosti</t>
  </si>
  <si>
    <t>v rámci predmetu podľa klasifikačnej stupnice, ktorú tvorí 6 klasifikačných stupňov (A-FX).</t>
  </si>
  <si>
    <t>Na základe pravidiel určených študijným poriadkom vytvorte tabuľku, v ktorej budete môcť pre daného študenta a daný predmet</t>
  </si>
  <si>
    <t>Študent</t>
  </si>
  <si>
    <t>Predmet</t>
  </si>
  <si>
    <t>Počet bodov</t>
  </si>
  <si>
    <t>automaticky vyhľadať známku na základe dosiahnutého počtu bodov.</t>
  </si>
  <si>
    <t>1.</t>
  </si>
  <si>
    <t>2.</t>
  </si>
  <si>
    <t>3.</t>
  </si>
  <si>
    <t>Rok</t>
  </si>
  <si>
    <t>Príjmy</t>
  </si>
  <si>
    <t>Výdavky</t>
  </si>
  <si>
    <t>Zisk</t>
  </si>
  <si>
    <t>január</t>
  </si>
  <si>
    <t>Základ</t>
  </si>
  <si>
    <t>Rok 1999</t>
  </si>
  <si>
    <t>Rok 2000</t>
  </si>
  <si>
    <t>Ak je základ dane menší alebo rovný 60 000 Sk, daň sa rovná 15% zo základu dane,</t>
  </si>
  <si>
    <t>Budeme porovnávať výšku daňovej povinnosti v rokoch 1999 a 2000 pre daný základ dane.</t>
  </si>
  <si>
    <t>Vytvorte vzorec pre výpočet dane z príjmov FO za rok 2000.</t>
  </si>
  <si>
    <t>Pravidlá pre výpočet dane z príjmov FO platné do roku 1999:</t>
  </si>
  <si>
    <t>Pravidlá pre výpočet dane z príjmov FO platné od roku 2000:</t>
  </si>
  <si>
    <t>Na základe predchádzajúcej tabuľky vytvorte skladané pruhové grafy (typ Bar), ktorými zobrazíte</t>
  </si>
  <si>
    <t>Plocha grafu bude mať zaoblené rohy (Round corners) a tieň (Shadow).</t>
  </si>
  <si>
    <t>Vytvorte v tomto hárku graf, ktorý bude ukazovať rast počtu používateľov mobilov.</t>
  </si>
  <si>
    <t>Preverte, že nasledujúca tabuľka je dobre definovanou databázou.</t>
  </si>
  <si>
    <t>všetkých pracovníkov, ktorí zarábali v r.2000 viac ako 9000 Sk mesačne,</t>
  </si>
  <si>
    <t>v roku 1999 alebo v roku 2000 bol ich plat aspoň 11 000 Sk.</t>
  </si>
  <si>
    <t>Vytvorte tabuľku a graf, ktoré na základe databázy uvedenej v úlohe 8.1 vypočítajú a zobrazia</t>
  </si>
  <si>
    <t>Ak je základ dane menší alebo rovný 90 000 Sk, daň sa rovná 12% zo základu dane,</t>
  </si>
  <si>
    <t>ak je základ dane medzi 90 000 a 150 000 Sk, daň sa rovná 10 800 Sk + 20% zo základu dane prevyšujúceho 90 000 Sk,</t>
  </si>
  <si>
    <t>dane (Sk)</t>
  </si>
  <si>
    <t>Výška dane (Sk)</t>
  </si>
  <si>
    <t>Úloha 9.3</t>
  </si>
  <si>
    <t>Dátum</t>
  </si>
  <si>
    <t>Nitra</t>
  </si>
  <si>
    <t>Martin</t>
  </si>
  <si>
    <t>Zvolen</t>
  </si>
  <si>
    <t>Poprad</t>
  </si>
  <si>
    <t>Spolu</t>
  </si>
  <si>
    <t>Hárok</t>
  </si>
  <si>
    <t>Banská Bystrica</t>
  </si>
  <si>
    <t>Banská Štiavnica</t>
  </si>
  <si>
    <t>Brezno</t>
  </si>
  <si>
    <t>Detva</t>
  </si>
  <si>
    <t>Krupina</t>
  </si>
  <si>
    <t>Lučenec</t>
  </si>
  <si>
    <t>Poltár</t>
  </si>
  <si>
    <t>Revúca</t>
  </si>
  <si>
    <t>Rimavská Sobota</t>
  </si>
  <si>
    <t>Veľký Krtíš</t>
  </si>
  <si>
    <t>Žarnovica</t>
  </si>
  <si>
    <t>Žiar nad Hronom</t>
  </si>
  <si>
    <t>Okres</t>
  </si>
  <si>
    <t>Ján Sľub</t>
  </si>
  <si>
    <t>Jozef Čin</t>
  </si>
  <si>
    <t>Víťaz volieb v Banskobystrickom kraji:</t>
  </si>
  <si>
    <t xml:space="preserve">V druhom kole prezidentských volieb súperili dvaja kandidáti. V tabuľke sú uvedené počty hlasov, ktoré získali </t>
  </si>
  <si>
    <t>v jednotlivých okresoch Banskobystrického kraja.</t>
  </si>
  <si>
    <t>ak je základ dane väčší než 150 000 Sk, daň sa rovná 22 800 Sk + 25% zo základu dane prevyšujúceho 150 000 Sk.</t>
  </si>
  <si>
    <t>Dubina</t>
  </si>
  <si>
    <t>Hronstav</t>
  </si>
  <si>
    <t>China</t>
  </si>
  <si>
    <t xml:space="preserve">Junas </t>
  </si>
  <si>
    <t>Kartobal</t>
  </si>
  <si>
    <t>Lavina</t>
  </si>
  <si>
    <t>Medica</t>
  </si>
  <si>
    <t>Slovpopol</t>
  </si>
  <si>
    <t>Turona</t>
  </si>
  <si>
    <t>Nákupná
cena</t>
  </si>
  <si>
    <t>Názov
akcie</t>
  </si>
  <si>
    <t>Aktuálna
cena</t>
  </si>
  <si>
    <t>Kapitálový
výnos</t>
  </si>
  <si>
    <t>Ak akciu predáme za vyššiu cenu, ako sme ju kúpili, dosiahneme kladný kapitálový výnos (zisk).</t>
  </si>
  <si>
    <t>V tabuľke sú uvedené ceny, za ktoré sme kúpili uvedené akcie, ako aj aktuálne ceny, za ktoré môžeme tieto akcie na trhu predať.</t>
  </si>
  <si>
    <t>Vypočítajte kapitálový výnos (zisk alebo stratu), ktorý by sme dnes dosiahli pri predaji jednotlivých akcií.</t>
  </si>
  <si>
    <t>Úloha 9.2</t>
  </si>
  <si>
    <r>
      <t xml:space="preserve">z informatiky, ktorú nájdete na hárku </t>
    </r>
    <r>
      <rPr>
        <sz val="10"/>
        <color indexed="10"/>
        <rFont val="Arial"/>
        <family val="2"/>
        <charset val="238"/>
      </rPr>
      <t>Databáza</t>
    </r>
    <r>
      <rPr>
        <sz val="10"/>
        <rFont val="Arial"/>
        <family val="2"/>
        <charset val="238"/>
      </rPr>
      <t xml:space="preserve">. Tabuľka je pomenovaná a jej názov je zhodný </t>
    </r>
  </si>
  <si>
    <t>Obj. kód</t>
  </si>
  <si>
    <t>Typy tlačiarní</t>
  </si>
  <si>
    <t>Výťažnosť</t>
  </si>
  <si>
    <t>Cenník tonerov</t>
  </si>
  <si>
    <t>HP2539 06</t>
  </si>
  <si>
    <t>HP2026 12</t>
  </si>
  <si>
    <t>HP0026 24</t>
  </si>
  <si>
    <t>Potom vytvorte vzorce na výpočet dane z príjmu pre ľubovoľnú výšku základu dane (iné položky, ktoré môžu znížiť.</t>
  </si>
  <si>
    <t>základ dane, neuvažujte).</t>
  </si>
  <si>
    <t>Nezdaniteľná suma</t>
  </si>
  <si>
    <t>Základ dane</t>
  </si>
  <si>
    <t>Sadzba dane</t>
  </si>
  <si>
    <t>keďže daňovníci s vyšším základom dane nemajú nárok na odpočítanie nezdaniteľnej časti základu dane v plnej výške</t>
  </si>
  <si>
    <t>a platia teda o niečo vyššiu (tzv. milionársku) daň.</t>
  </si>
  <si>
    <t>prevyšuje 99 EUR. Na 5% zľavu sa môže tešiť aj zákazník, ktorý si tovar objedná prostredníctvom Internetu</t>
  </si>
  <si>
    <t>najvyššiu a najnižšiu úrokovú sadzbu pre každú dĺžku lehoty vkladu (zelené resp. červené tučné písmo),</t>
  </si>
  <si>
    <t>ktoré neponúkali jednotýždňové termínované vklady.</t>
  </si>
  <si>
    <t>Je možné použiť oba tieto podmienené formáty v tabuľke súčasne?</t>
  </si>
  <si>
    <t>Je možné korektne definovať všetky tieto podmienené formáty v tej istej tabuľke súčasne?</t>
  </si>
  <si>
    <t>Počet prenocovaní:</t>
  </si>
  <si>
    <t>a viac</t>
  </si>
  <si>
    <t>a menej</t>
  </si>
  <si>
    <t>Vegetačný stupeň</t>
  </si>
  <si>
    <t>dubový</t>
  </si>
  <si>
    <t>bukovo-dubový</t>
  </si>
  <si>
    <t>dubovo-bukový</t>
  </si>
  <si>
    <t>bukový</t>
  </si>
  <si>
    <t>jedľovo-bukový</t>
  </si>
  <si>
    <t>smrekovo-bukovo-jedľový</t>
  </si>
  <si>
    <t>smrekový</t>
  </si>
  <si>
    <t>kosodrevinový</t>
  </si>
  <si>
    <t>Spolu porastová pôda:</t>
  </si>
  <si>
    <t>Nadmorská výška (m)</t>
  </si>
  <si>
    <t>pod</t>
  </si>
  <si>
    <t>Suma ročných zrážok (mm)</t>
  </si>
  <si>
    <t>Vegetačné obdobie (dni)</t>
  </si>
  <si>
    <t>Priemerná ročná teplota (ºC)</t>
  </si>
  <si>
    <t>Výmera (ha)</t>
  </si>
  <si>
    <t>Úloha 6.8</t>
  </si>
  <si>
    <t>Prameň: Súhrnné informácie o stave lesov SR 2006</t>
  </si>
  <si>
    <t>Rozdelenie lesov Slovenska podľa vegetačných stupňov a ich charakteristiky</t>
  </si>
  <si>
    <t>Na osobitnom hárku vytvorte graf s dvomi osami, ktorý zobrazí závislosť</t>
  </si>
  <si>
    <t>dlžky vegetačného obdobia od nadmorskej výšky pre jednotlivé vegetačné stupne lesov Slovenska.</t>
  </si>
  <si>
    <t>Nadmorskú výšku zobrazte plošným grafom a dĺžku vegetačného obdobia čiarovým grafom.</t>
  </si>
  <si>
    <t>Vhodne popíšte graf a jeho prvky.</t>
  </si>
  <si>
    <t>Úloha 6.9</t>
  </si>
  <si>
    <t>Základ dane uvažujte od 0 do 1,2 mil. Sk.</t>
  </si>
  <si>
    <t>Grafom typu XY zobrazte závislosť výšky dane z príjmov fyzických osôb od základu dane podľa pravidiel pre rok 2008 uvedených v úlohe 3.9.</t>
  </si>
  <si>
    <t>Graf vhodne popíšte a umiestnite pod zadanie tejto úlohy.</t>
  </si>
  <si>
    <t>PREDAJNÉ CENY ZEMNÉHO PLYNU NA ROK 2009 (SPP, a. s.)</t>
  </si>
  <si>
    <t>Preštudujte si vzorec, ktorý na základe kódu v priloženom cenníku automaticky vyhľadá plný názov tovaru.</t>
  </si>
  <si>
    <t>Analogickými vzorcami v cenníku zistite jednotku množstva a jednotkovú cenu,</t>
  </si>
  <si>
    <t>Do nepodfarbených buniek prvej tabuľky (účet) vložte kód a množstvo tovaru podľa požiadaviek zákazníka.</t>
  </si>
  <si>
    <t>HP5949 25</t>
  </si>
  <si>
    <t>HP5949 60</t>
  </si>
  <si>
    <t>HP2571 15</t>
  </si>
  <si>
    <t>HP3571 15</t>
  </si>
  <si>
    <t>HP7553 03</t>
  </si>
  <si>
    <t>HP7553 07</t>
  </si>
  <si>
    <t>HP7551 06</t>
  </si>
  <si>
    <t>HP7551 13</t>
  </si>
  <si>
    <t>HP0540 96</t>
  </si>
  <si>
    <t>HP6511 12</t>
  </si>
  <si>
    <t>HP1213 38</t>
  </si>
  <si>
    <t>LJ 5L/6L</t>
  </si>
  <si>
    <t>LJ 1010, 1012, 1015, 3020</t>
  </si>
  <si>
    <t>LJ 1150</t>
  </si>
  <si>
    <t>LJ 1160, 1320</t>
  </si>
  <si>
    <t>LJ 1320, 1350</t>
  </si>
  <si>
    <t>LJ 1200, 1005</t>
  </si>
  <si>
    <t>LJ P2015</t>
  </si>
  <si>
    <t>LJ P3005</t>
  </si>
  <si>
    <t>LJ P2100, 2200</t>
  </si>
  <si>
    <t>LJ P2420, 2430</t>
  </si>
  <si>
    <t>LJ P4200</t>
  </si>
  <si>
    <t>toner HP C3906A</t>
  </si>
  <si>
    <t>toner HP Q2612A</t>
  </si>
  <si>
    <t xml:space="preserve">Dovozca spotrebného tovaru poskytuje svojim obchodným partnerom zľavu 7 % </t>
  </si>
  <si>
    <t>z ceny tovaru pri každom nákupe za aspoň 500 USD a zľavu 7 % pri každom nákupe za aspoň 1000 USD.</t>
  </si>
  <si>
    <t>V tabuľke sú uvedené úrokové sadzby 12-mesačných eurových termínovaných vkladov v Držgroš banke,</t>
  </si>
  <si>
    <t>diferencované podľa výšky vkladu. Minimálny vklad je 750 EUR, zhora nie je výška vkladu obmedzená.</t>
  </si>
  <si>
    <t>ak je základ dane medzi 60 000 a 120 000 Sk, daň sa rovná 9000 Sk + 20% zo základu dane presahujúceho 60 000 Sk,</t>
  </si>
  <si>
    <t>ak je základ dane väčší než 120 000 Sk, daň sa rovná 21 000 Sk + 25% zo základu dane presahujúceho 120 000 Sk.</t>
  </si>
  <si>
    <t>Vytvorte vzorce, ktoré pre ľubovoľnú prípustnú hodnotu počiatočného vkladu vypočítajú úrok získaný za 12 mesiacov,</t>
  </si>
  <si>
    <t>Po nástupe novej vládnej garnitúry sa však určitá progresívnosť do zdaňovania príjmov fyzických osôb opätovne vrátila,</t>
  </si>
  <si>
    <t>Od roku 2004 bolo progresívne zdaňovanie príjmov v SR nahradené rovnou daňou s jednotnou sadzbou 19 %.</t>
  </si>
  <si>
    <t>V roku 2008 bola nezdaniteľná suma základu dane 98 496 Sk. Ak ale daňovník dosiahol základ dane vyšší ako 513 000 Sk,</t>
  </si>
  <si>
    <t>nezdaniteľná suma sa s každou ďalšou korunou základu dane znižuje o 25 halierov až kým nedosiahne nulovú hodnotu.</t>
  </si>
  <si>
    <t>Overte, že v takom prípade možno nezdaniteľnú časť základu dane vypočítať ako rozdiel sumy 226 746 korún</t>
  </si>
  <si>
    <t>a jednej štvrtiny základu dane, a ak je tento rozdiel menší ako 0, nezdaniteľná časť základu dane sa rovná nule.</t>
  </si>
  <si>
    <t>toner HP Q2624A</t>
  </si>
  <si>
    <t>toner HP Q5949A</t>
  </si>
  <si>
    <t>toner HP Q5949X</t>
  </si>
  <si>
    <t>toner HP C7115A</t>
  </si>
  <si>
    <t>toner HP C7115X</t>
  </si>
  <si>
    <t>toner HP Q7553A</t>
  </si>
  <si>
    <t>toner HP Q7553X</t>
  </si>
  <si>
    <t>toner HP Q6511X</t>
  </si>
  <si>
    <t>toner HP C4096A</t>
  </si>
  <si>
    <t>toner HP Q7551A</t>
  </si>
  <si>
    <t>toner HP Q7551X</t>
  </si>
  <si>
    <t>toner HP Q1338A</t>
  </si>
  <si>
    <t>Na základe objednávkového kódu vybraného tonera vyhľadajte jeho názov a cenu.</t>
  </si>
  <si>
    <t>Ceny sú uvedené bez DPH</t>
  </si>
  <si>
    <t>Cena s DPH</t>
  </si>
  <si>
    <t>Lamitec, s.r.o. (február 2009)</t>
  </si>
  <si>
    <t>Forma štúdia</t>
  </si>
  <si>
    <t>denná</t>
  </si>
  <si>
    <t>externá</t>
  </si>
  <si>
    <t>4.</t>
  </si>
  <si>
    <t>CR</t>
  </si>
  <si>
    <t>EMP</t>
  </si>
  <si>
    <t>FBI</t>
  </si>
  <si>
    <t>VES</t>
  </si>
  <si>
    <t>RRVS</t>
  </si>
  <si>
    <t>Počty študentov zapísaných na študijné programy bakalárskeho štúdia na EF UMB (stav k 8. 2. 2009)</t>
  </si>
  <si>
    <t>Rok štúdia</t>
  </si>
  <si>
    <t>Vytvorte koláčový graf (typ Pie), ktorým porovnáte počty študentov 1. roku denného bakalárskeho štúdia na jednotlivých študijných programoch.</t>
  </si>
  <si>
    <t>V grafe zobrazte aj percentuálny podiel študijných programov na celkovom počte študentov 1. roku denného Bc štúdia na fakulte.</t>
  </si>
  <si>
    <t>Dopyt
v ks</t>
  </si>
  <si>
    <t>Ponuka
v ks</t>
  </si>
  <si>
    <t>Cena
v EUR</t>
  </si>
  <si>
    <t>Popis osi Y bude obsahovať jednotky - tisíce (Scale - Display units - Thousands).</t>
  </si>
  <si>
    <t>Úloha 6.6</t>
  </si>
  <si>
    <t>celkové počty študentov v jednotlivých rokoch externého bakalárskeho štúdia ako aj podiel jednotlivých študijných programov na týchto počtoch.</t>
  </si>
  <si>
    <t>celkové počty študentov denného štúdia na jednotlivých študijných programoch ako aj podiel študentov v jednotlivých rokoch štúdia na týchto počtoch,</t>
  </si>
  <si>
    <t>Grafy vhodne popíšte (názov, osi, legenda) a umiestnite ich na samostatné hárky.</t>
  </si>
  <si>
    <t>Spojnicovú čiaru pre jednotlivé body vymažte. Zobrazte aj popisy bodových hodnôt (Show label) Graf umiestnite vpravo od tabuľky.</t>
  </si>
  <si>
    <t>Stupeň</t>
  </si>
  <si>
    <t>D</t>
  </si>
  <si>
    <t>E</t>
  </si>
  <si>
    <t>EF</t>
  </si>
  <si>
    <t>FHV</t>
  </si>
  <si>
    <t>FPVMV</t>
  </si>
  <si>
    <t>FPV</t>
  </si>
  <si>
    <t>PF</t>
  </si>
  <si>
    <t>PrF</t>
  </si>
  <si>
    <t>SPOLU</t>
  </si>
  <si>
    <t>ŠTUDENTI UMB</t>
  </si>
  <si>
    <t xml:space="preserve">CRŠ k 31. 10. 2008                                                                                                                                           </t>
  </si>
  <si>
    <t xml:space="preserve">Na základe údajov v nasledujúcej tabuľke vytvorte skladaný stĺpcový graf (typ Column), ktorým pre každú fakultu znázorníte </t>
  </si>
  <si>
    <t>celkový počet študentov a zároveň aj podiel jednotlivých foriem štúdia na celkovom počte študentov fakulty.</t>
  </si>
  <si>
    <t>Úloha 6.7</t>
  </si>
  <si>
    <t xml:space="preserve">ktorú klientom ponúkali slovenské banky pri vklade 50 000 Sk. </t>
  </si>
  <si>
    <t>V tabuľke nájdete výšku úrokových sadzieb termínovaných vkladov,</t>
  </si>
  <si>
    <t>1. stupeň</t>
  </si>
  <si>
    <t>2. stupeň</t>
  </si>
  <si>
    <t>3. stupeň</t>
  </si>
  <si>
    <t>Denná</t>
  </si>
  <si>
    <t>v jednotlivých stupňoch a formách štúdia.</t>
  </si>
  <si>
    <t>Externá</t>
  </si>
  <si>
    <t>počet študentov v dennej a v externej forme štúdia.</t>
  </si>
  <si>
    <t>Úloha 1.4</t>
  </si>
  <si>
    <t>Celkový počet obyvateľov SR</t>
  </si>
  <si>
    <t>Celková rozloha SR</t>
  </si>
  <si>
    <t>Hustota obyvateľstva</t>
  </si>
  <si>
    <t>Počet miest</t>
  </si>
  <si>
    <t>Počet obcí</t>
  </si>
  <si>
    <t>Počet vojenských obvodov</t>
  </si>
  <si>
    <t>Počet všetkých sídiel</t>
  </si>
  <si>
    <r>
      <t xml:space="preserve">Na základe údajov o sídlach na území Slovenskej republiky, ktoré nájdete v súbore </t>
    </r>
    <r>
      <rPr>
        <sz val="10"/>
        <color indexed="12"/>
        <rFont val="Arial"/>
        <family val="2"/>
        <charset val="238"/>
      </rPr>
      <t>Sídla v SR</t>
    </r>
    <r>
      <rPr>
        <sz val="10"/>
        <rFont val="Arial"/>
        <family val="2"/>
        <charset val="238"/>
      </rPr>
      <t>, vykonajte nasledujúce výpočty:</t>
    </r>
  </si>
  <si>
    <r>
      <t>Celkovú rozlohu zobrazte v km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(údaje o rozlohe sídiel sú uvedené v 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).</t>
    </r>
  </si>
  <si>
    <r>
      <t>Hustotu obyvateľstva počítajte ako počet obyvateľov v priemere pripadajúci na 1 km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.</t>
    </r>
  </si>
  <si>
    <r>
      <t xml:space="preserve">Napríklad: (bystrický šalát) </t>
    </r>
    <r>
      <rPr>
        <sz val="10"/>
        <color indexed="12"/>
        <rFont val="Arial"/>
        <family val="2"/>
        <charset val="238"/>
      </rPr>
      <t>sbb</t>
    </r>
    <r>
      <rPr>
        <sz val="10"/>
        <rFont val="Arial"/>
        <family val="2"/>
        <charset val="238"/>
      </rPr>
      <t xml:space="preserve"> - </t>
    </r>
    <r>
      <rPr>
        <sz val="10"/>
        <color indexed="12"/>
        <rFont val="Arial"/>
        <family val="2"/>
        <charset val="238"/>
      </rPr>
      <t>0,15</t>
    </r>
    <r>
      <rPr>
        <sz val="10"/>
        <rFont val="Arial"/>
        <family val="2"/>
        <charset val="238"/>
      </rPr>
      <t xml:space="preserve"> (kg), (pečivo) </t>
    </r>
    <r>
      <rPr>
        <sz val="10"/>
        <color indexed="12"/>
        <rFont val="Arial"/>
        <family val="2"/>
        <charset val="238"/>
      </rPr>
      <t>p</t>
    </r>
    <r>
      <rPr>
        <sz val="10"/>
        <rFont val="Arial"/>
        <family val="2"/>
        <charset val="238"/>
      </rPr>
      <t xml:space="preserve"> - </t>
    </r>
    <r>
      <rPr>
        <sz val="10"/>
        <color indexed="12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(ks), (ríbezľový džús) </t>
    </r>
    <r>
      <rPr>
        <sz val="10"/>
        <color indexed="12"/>
        <rFont val="Arial"/>
        <family val="2"/>
        <charset val="238"/>
      </rPr>
      <t>dri</t>
    </r>
    <r>
      <rPr>
        <sz val="10"/>
        <rFont val="Arial"/>
        <family val="2"/>
        <charset val="238"/>
      </rPr>
      <t xml:space="preserve"> - </t>
    </r>
    <r>
      <rPr>
        <sz val="10"/>
        <color indexed="12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(dl), (ovocný pohár) </t>
    </r>
    <r>
      <rPr>
        <sz val="10"/>
        <color indexed="12"/>
        <rFont val="Arial"/>
        <family val="2"/>
        <charset val="238"/>
      </rPr>
      <t>pov</t>
    </r>
    <r>
      <rPr>
        <sz val="10"/>
        <rFont val="Arial"/>
        <family val="2"/>
        <charset val="238"/>
      </rPr>
      <t xml:space="preserve"> - </t>
    </r>
    <r>
      <rPr>
        <sz val="10"/>
        <color indexed="12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 (ks).</t>
    </r>
  </si>
  <si>
    <r>
      <t xml:space="preserve">Tabuľku umiestnite na samostatný hárok tohto zošita. Hárok nazvite </t>
    </r>
    <r>
      <rPr>
        <sz val="10"/>
        <color indexed="10"/>
        <rFont val="Arial"/>
        <family val="2"/>
        <charset val="238"/>
      </rPr>
      <t>KT</t>
    </r>
    <r>
      <rPr>
        <sz val="10"/>
        <rFont val="Arial"/>
        <family val="2"/>
        <charset val="238"/>
      </rPr>
      <t>.</t>
    </r>
  </si>
  <si>
    <r>
      <t xml:space="preserve">Precvičte si prácu s databázou netriviálnych rozmerov na úlohách, ktoré nájdete v súbore </t>
    </r>
    <r>
      <rPr>
        <sz val="10"/>
        <color indexed="12"/>
        <rFont val="Arial"/>
        <family val="2"/>
        <charset val="238"/>
      </rPr>
      <t>Sídla v SR</t>
    </r>
    <r>
      <rPr>
        <sz val="10"/>
        <rFont val="Arial"/>
        <family val="2"/>
        <charset val="238"/>
      </rPr>
      <t>.</t>
    </r>
  </si>
  <si>
    <r>
      <t xml:space="preserve">Zabezpečte, aby sa v bunke </t>
    </r>
    <r>
      <rPr>
        <sz val="10"/>
        <color indexed="10"/>
        <rFont val="Arial"/>
        <family val="2"/>
        <charset val="238"/>
      </rPr>
      <t>E49</t>
    </r>
    <r>
      <rPr>
        <sz val="10"/>
        <rFont val="Arial"/>
        <family val="2"/>
        <charset val="238"/>
      </rPr>
      <t xml:space="preserve"> automaticky objavila cena obyčajného cestovného lístka </t>
    </r>
  </si>
  <si>
    <r>
      <t xml:space="preserve">V súbore </t>
    </r>
    <r>
      <rPr>
        <sz val="10"/>
        <color indexed="12"/>
        <rFont val="Arial"/>
        <family val="2"/>
        <charset val="238"/>
      </rPr>
      <t>Sídla v SR</t>
    </r>
    <r>
      <rPr>
        <sz val="10"/>
        <rFont val="Arial"/>
        <family val="2"/>
        <charset val="238"/>
      </rPr>
      <t xml:space="preserve"> sa nachádza zoznam miest, obcí a vojenských obvodov </t>
    </r>
  </si>
  <si>
    <r>
      <t>Rozlohu sídla zobrazte v km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(údaje o rozlohe uvedené v zozname sídiel sú v 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),</t>
    </r>
  </si>
  <si>
    <r>
      <t xml:space="preserve">v tvare </t>
    </r>
    <r>
      <rPr>
        <sz val="10"/>
        <color indexed="12"/>
        <rFont val="Arial"/>
        <family val="2"/>
        <charset val="238"/>
      </rPr>
      <t>29.2.2000</t>
    </r>
    <r>
      <rPr>
        <sz val="10"/>
        <rFont val="Arial"/>
        <family val="2"/>
        <charset val="238"/>
      </rPr>
      <t xml:space="preserve"> a čas v tvare </t>
    </r>
    <r>
      <rPr>
        <sz val="10"/>
        <color indexed="12"/>
        <rFont val="Arial"/>
        <family val="2"/>
        <charset val="238"/>
      </rPr>
      <t>14:45:00</t>
    </r>
    <r>
      <rPr>
        <sz val="10"/>
        <rFont val="Arial"/>
        <family val="2"/>
        <charset val="238"/>
      </rPr>
      <t>.</t>
    </r>
  </si>
  <si>
    <r>
      <t>V istom bankovom dome ste si dňa (</t>
    </r>
    <r>
      <rPr>
        <sz val="10"/>
        <color indexed="10"/>
        <rFont val="Arial"/>
        <family val="2"/>
        <charset val="238"/>
      </rPr>
      <t>C13</t>
    </r>
    <r>
      <rPr>
        <sz val="10"/>
        <rFont val="Arial"/>
        <family val="2"/>
        <charset val="238"/>
      </rPr>
      <t>) požičali neveľký obnos,</t>
    </r>
  </si>
  <si>
    <r>
      <t>ktorý treba  splatiť do (</t>
    </r>
    <r>
      <rPr>
        <sz val="10"/>
        <color indexed="10"/>
        <rFont val="Arial"/>
        <family val="2"/>
        <charset val="238"/>
      </rPr>
      <t>C14</t>
    </r>
    <r>
      <rPr>
        <sz val="10"/>
        <rFont val="Arial"/>
        <family val="2"/>
        <charset val="238"/>
      </rPr>
      <t>) dní.   Vypočítajte dátum splatnosti pôžičky (</t>
    </r>
    <r>
      <rPr>
        <sz val="10"/>
        <color indexed="10"/>
        <rFont val="Arial"/>
        <family val="2"/>
        <charset val="238"/>
      </rPr>
      <t>C15</t>
    </r>
    <r>
      <rPr>
        <sz val="10"/>
        <rFont val="Arial"/>
        <family val="2"/>
        <charset val="238"/>
      </rPr>
      <t>).</t>
    </r>
  </si>
  <si>
    <r>
      <t xml:space="preserve">Ďalej zariaďte, aby sa v </t>
    </r>
    <r>
      <rPr>
        <sz val="10"/>
        <color indexed="10"/>
        <rFont val="Arial"/>
        <family val="2"/>
        <charset val="238"/>
      </rPr>
      <t>C16</t>
    </r>
    <r>
      <rPr>
        <sz val="10"/>
        <rFont val="Arial"/>
        <family val="2"/>
        <charset val="238"/>
      </rPr>
      <t xml:space="preserve"> objavil vždy aktuálny dátum</t>
    </r>
  </si>
  <si>
    <r>
      <t xml:space="preserve">a v </t>
    </r>
    <r>
      <rPr>
        <sz val="10"/>
        <color indexed="10"/>
        <rFont val="Arial"/>
        <family val="2"/>
        <charset val="238"/>
      </rPr>
      <t>C17</t>
    </r>
    <r>
      <rPr>
        <sz val="10"/>
        <rFont val="Arial"/>
        <family val="2"/>
        <charset val="238"/>
      </rPr>
      <t xml:space="preserve"> počet dní, ktoré Vám zostávajú do splatenia pôžičky.</t>
    </r>
  </si>
  <si>
    <r>
      <t xml:space="preserve">Číselný údaj v bunke </t>
    </r>
    <r>
      <rPr>
        <sz val="10"/>
        <color indexed="10"/>
        <rFont val="Arial"/>
        <family val="2"/>
        <charset val="238"/>
      </rPr>
      <t>C17</t>
    </r>
    <r>
      <rPr>
        <sz val="10"/>
        <rFont val="Arial"/>
        <family val="2"/>
        <charset val="238"/>
      </rPr>
      <t xml:space="preserve"> sformátujte podľa vzoru v bunke </t>
    </r>
    <r>
      <rPr>
        <sz val="10"/>
        <color indexed="10"/>
        <rFont val="Arial"/>
        <family val="2"/>
        <charset val="238"/>
      </rPr>
      <t>C14</t>
    </r>
    <r>
      <rPr>
        <sz val="10"/>
        <rFont val="Arial"/>
        <family val="2"/>
        <charset val="238"/>
      </rPr>
      <t>.</t>
    </r>
  </si>
  <si>
    <r>
      <t>V mesiaci novembri poskytuje chatár zľavu 20% zo základnej ceny (</t>
    </r>
    <r>
      <rPr>
        <sz val="10"/>
        <color indexed="10"/>
        <rFont val="Arial"/>
        <family val="2"/>
        <charset val="238"/>
      </rPr>
      <t>C25</t>
    </r>
    <r>
      <rPr>
        <sz val="10"/>
        <rFont val="Arial"/>
        <family val="2"/>
        <charset val="238"/>
      </rPr>
      <t>).</t>
    </r>
  </si>
  <si>
    <r>
      <t>Pre priznanie zľavy je rozhodujúci dátum príchodu (</t>
    </r>
    <r>
      <rPr>
        <sz val="10"/>
        <color indexed="10"/>
        <rFont val="Arial"/>
        <family val="2"/>
        <charset val="238"/>
      </rPr>
      <t>C26</t>
    </r>
    <r>
      <rPr>
        <sz val="10"/>
        <rFont val="Arial"/>
        <family val="2"/>
        <charset val="238"/>
      </rPr>
      <t>).</t>
    </r>
  </si>
  <si>
    <r>
      <t>Zistite %-nu výšku zľavy (</t>
    </r>
    <r>
      <rPr>
        <sz val="10"/>
        <color indexed="10"/>
        <rFont val="Arial"/>
        <family val="2"/>
        <charset val="238"/>
      </rPr>
      <t>C29</t>
    </r>
    <r>
      <rPr>
        <sz val="10"/>
        <rFont val="Arial"/>
        <family val="2"/>
        <charset val="238"/>
      </rPr>
      <t>) a na základe objednaného</t>
    </r>
  </si>
  <si>
    <r>
      <t>počtu izieb (</t>
    </r>
    <r>
      <rPr>
        <sz val="10"/>
        <color indexed="10"/>
        <rFont val="Arial"/>
        <family val="2"/>
        <charset val="238"/>
      </rPr>
      <t>C30</t>
    </r>
    <r>
      <rPr>
        <sz val="10"/>
        <rFont val="Arial"/>
        <family val="2"/>
        <charset val="238"/>
      </rPr>
      <t>) vypočítajte celkovú cenu ubytovania (</t>
    </r>
    <r>
      <rPr>
        <sz val="10"/>
        <color indexed="10"/>
        <rFont val="Arial"/>
        <family val="2"/>
        <charset val="238"/>
      </rPr>
      <t>C31</t>
    </r>
    <r>
      <rPr>
        <sz val="10"/>
        <rFont val="Arial"/>
        <family val="2"/>
        <charset val="238"/>
      </rPr>
      <t>).</t>
    </r>
  </si>
  <si>
    <r>
      <t>Poznáte čas jeho odchodu (</t>
    </r>
    <r>
      <rPr>
        <sz val="10"/>
        <color indexed="10"/>
        <rFont val="Arial"/>
        <family val="2"/>
        <charset val="238"/>
      </rPr>
      <t>C44</t>
    </r>
    <r>
      <rPr>
        <sz val="10"/>
        <rFont val="Arial"/>
        <family val="2"/>
        <charset val="238"/>
      </rPr>
      <t>) i návratu (</t>
    </r>
    <r>
      <rPr>
        <sz val="10"/>
        <color indexed="10"/>
        <rFont val="Arial"/>
        <family val="2"/>
        <charset val="238"/>
      </rPr>
      <t>C45</t>
    </r>
    <r>
      <rPr>
        <sz val="10"/>
        <rFont val="Arial"/>
        <family val="2"/>
        <charset val="238"/>
      </rPr>
      <t xml:space="preserve">).  Vypočítajte dĺžku trvania </t>
    </r>
  </si>
  <si>
    <r>
      <t>pracovnej cesty (</t>
    </r>
    <r>
      <rPr>
        <sz val="10"/>
        <color indexed="10"/>
        <rFont val="Arial"/>
        <family val="2"/>
        <charset val="238"/>
      </rPr>
      <t>C46</t>
    </r>
    <r>
      <rPr>
        <sz val="10"/>
        <rFont val="Arial"/>
        <family val="2"/>
        <charset val="238"/>
      </rPr>
      <t>) a podľa pravidiel v poznámke bunky (</t>
    </r>
    <r>
      <rPr>
        <sz val="10"/>
        <color indexed="10"/>
        <rFont val="Arial"/>
        <family val="2"/>
        <charset val="238"/>
      </rPr>
      <t>C47)</t>
    </r>
    <r>
      <rPr>
        <sz val="10"/>
        <rFont val="Arial"/>
        <family val="2"/>
        <charset val="238"/>
      </rPr>
      <t xml:space="preserve"> výšku stravného, </t>
    </r>
  </si>
  <si>
    <r>
      <t xml:space="preserve">Do bunky </t>
    </r>
    <r>
      <rPr>
        <sz val="10"/>
        <color indexed="10"/>
        <rFont val="Arial"/>
        <family val="2"/>
        <charset val="238"/>
      </rPr>
      <t>C58</t>
    </r>
    <r>
      <rPr>
        <sz val="10"/>
        <rFont val="Arial"/>
        <family val="2"/>
        <charset val="238"/>
      </rPr>
      <t xml:space="preserve"> zadá čas začiatku tohto cvika. V </t>
    </r>
    <r>
      <rPr>
        <sz val="10"/>
        <color indexed="10"/>
        <rFont val="Arial"/>
        <family val="2"/>
        <charset val="238"/>
      </rPr>
      <t>C59</t>
    </r>
    <r>
      <rPr>
        <sz val="10"/>
        <rFont val="Arial"/>
        <family val="2"/>
        <charset val="238"/>
      </rPr>
      <t xml:space="preserve"> by chcel mať čas jeho </t>
    </r>
  </si>
  <si>
    <r>
      <t xml:space="preserve">aby sa v </t>
    </r>
    <r>
      <rPr>
        <sz val="10"/>
        <color indexed="10"/>
        <rFont val="Arial"/>
        <family val="2"/>
        <charset val="238"/>
      </rPr>
      <t>C60</t>
    </r>
    <r>
      <rPr>
        <sz val="10"/>
        <rFont val="Arial"/>
        <family val="2"/>
        <charset val="238"/>
      </rPr>
      <t xml:space="preserve"> objavoval vždy aktuálny čas a v </t>
    </r>
    <r>
      <rPr>
        <sz val="10"/>
        <color indexed="10"/>
        <rFont val="Arial"/>
        <family val="2"/>
        <charset val="238"/>
      </rPr>
      <t>C61</t>
    </r>
    <r>
      <rPr>
        <sz val="10"/>
        <rFont val="Arial"/>
        <family val="2"/>
        <charset val="238"/>
      </rPr>
      <t xml:space="preserve"> počet minút, ktoré zostávajú</t>
    </r>
  </si>
  <si>
    <r>
      <t xml:space="preserve">Podmieneným formátovaním vyznačte </t>
    </r>
    <r>
      <rPr>
        <sz val="10"/>
        <color indexed="12"/>
        <rFont val="Arial"/>
        <family val="2"/>
        <charset val="238"/>
      </rPr>
      <t>modrým podfarbením</t>
    </r>
    <r>
      <rPr>
        <sz val="10"/>
        <rFont val="Arial"/>
        <family val="2"/>
        <charset val="238"/>
      </rPr>
      <t xml:space="preserve"> názvy akcií s kladným kapitálovým výnosom.</t>
    </r>
  </si>
  <si>
    <r>
      <t xml:space="preserve">k najvyššiemu </t>
    </r>
    <r>
      <rPr>
        <sz val="10"/>
        <color indexed="12"/>
        <rFont val="Arial"/>
        <family val="2"/>
        <charset val="238"/>
      </rPr>
      <t>percentuálnemu</t>
    </r>
    <r>
      <rPr>
        <sz val="10"/>
        <rFont val="Arial"/>
        <family val="2"/>
        <charset val="238"/>
      </rPr>
      <t xml:space="preserve"> nárastu počtu turistov prichádzajúcich na Slovensko. </t>
    </r>
  </si>
  <si>
    <t>Výpočty s odkazmi na iné hárky a zošity</t>
  </si>
  <si>
    <t>Úloha 1.1</t>
  </si>
  <si>
    <t>Úloha 1.2</t>
  </si>
  <si>
    <t>Úloha 1.3</t>
  </si>
  <si>
    <t>Úloha 2.1</t>
  </si>
  <si>
    <t>Úloha 2.2</t>
  </si>
  <si>
    <t>Úloha 2.3</t>
  </si>
  <si>
    <t>Úloha 2.5</t>
  </si>
  <si>
    <t>Úloha 2.6</t>
  </si>
  <si>
    <t>Úloha 3.1</t>
  </si>
  <si>
    <t>Úloha 3.2</t>
  </si>
  <si>
    <t>Úloha 3.3</t>
  </si>
  <si>
    <t>Úloha 3.4</t>
  </si>
  <si>
    <t>Porovnanie predaja dvoch druhov tovaru</t>
  </si>
  <si>
    <t>Druh A</t>
  </si>
  <si>
    <t>Druh B</t>
  </si>
  <si>
    <t>Úloha 4.1</t>
  </si>
  <si>
    <t>Úloha 4.2</t>
  </si>
  <si>
    <t>Úloha 4.3</t>
  </si>
  <si>
    <t>Z tabuľky v úlohe 4.2 skopírujte pod tento text nesúvislú oblasť obsahujúcu údaje o bankách,</t>
  </si>
  <si>
    <t>Úloha 5.1</t>
  </si>
  <si>
    <t>Úloha 5.2</t>
  </si>
  <si>
    <t>Úloha 5.3</t>
  </si>
  <si>
    <t>Úloha 5.4</t>
  </si>
  <si>
    <t>Úloha 5.5</t>
  </si>
  <si>
    <t>Úloha 5.6</t>
  </si>
  <si>
    <t>Úloha 5.7</t>
  </si>
  <si>
    <t>Úloha 6.1</t>
  </si>
  <si>
    <t>Úloha 6.2</t>
  </si>
  <si>
    <t>Úloha 6.3</t>
  </si>
  <si>
    <t>Úloha 6.4</t>
  </si>
  <si>
    <t>Úloha 6.5</t>
  </si>
  <si>
    <t>Úloha 8.1</t>
  </si>
  <si>
    <t>Úloha 8.2</t>
  </si>
  <si>
    <t>Úloha 8.3</t>
  </si>
  <si>
    <t>Úloha 8.4</t>
  </si>
  <si>
    <t>Cenník cestovného (2009)</t>
  </si>
  <si>
    <t>Železničná spoločnosť Slovensko, a.s.</t>
  </si>
  <si>
    <r>
      <t>Spotreba v kWh</t>
    </r>
    <r>
      <rPr>
        <vertAlign val="superscript"/>
        <sz val="10"/>
        <rFont val="Arial"/>
        <family val="2"/>
        <charset val="238"/>
      </rPr>
      <t xml:space="preserve">
</t>
    </r>
    <r>
      <rPr>
        <sz val="10"/>
        <rFont val="Arial"/>
        <family val="2"/>
        <charset val="238"/>
      </rPr>
      <t>za 12 mesiacov</t>
    </r>
  </si>
  <si>
    <t>Fixná mesačná sadzba
(Eur/mesiac)</t>
  </si>
  <si>
    <t>Sadzba za odobraté
množstvo plynu (Eur/kWh)</t>
  </si>
  <si>
    <t>Spotrebu plynu zobrazte v kWh, celkovú ročnú platbu zaokrúhlite na dve desatinné miesta a zobrazte v EUR.</t>
  </si>
  <si>
    <t>;-) Naozaj to nemá ľahké. Pomôžete mu?</t>
  </si>
  <si>
    <t>Devízové výdavky z pasívneho zahraničného CR v mil. Sk</t>
  </si>
  <si>
    <t xml:space="preserve">Príjazdy zahraničných návštevníkov (prechody hraníc) v tis. </t>
  </si>
  <si>
    <t xml:space="preserve">Vycestovanie občanov SR do zahraničia (prechody hraníc) v tis. </t>
  </si>
  <si>
    <r>
      <t xml:space="preserve">Podmieneným formátovaním vyznačte v poslednom stĺpci tabuľky </t>
    </r>
    <r>
      <rPr>
        <sz val="10"/>
        <color indexed="12"/>
        <rFont val="Arial"/>
        <family val="2"/>
        <charset val="238"/>
      </rPr>
      <t>modrým písmom</t>
    </r>
    <r>
      <rPr>
        <sz val="10"/>
        <rFont val="Arial"/>
        <family val="2"/>
        <charset val="238"/>
      </rPr>
      <t xml:space="preserve"> kladné výnosy a </t>
    </r>
    <r>
      <rPr>
        <sz val="10"/>
        <color indexed="10"/>
        <rFont val="Arial"/>
        <family val="2"/>
        <charset val="238"/>
      </rPr>
      <t>červeným písmom</t>
    </r>
    <r>
      <rPr>
        <sz val="10"/>
        <rFont val="Arial"/>
        <family val="2"/>
        <charset val="238"/>
      </rPr>
      <t xml:space="preserve"> záporné výnosy.  </t>
    </r>
  </si>
  <si>
    <t>Zdroj: Investor 12/2007</t>
  </si>
  <si>
    <t>Banka</t>
  </si>
  <si>
    <t>Dĺžka lehoty vkladu</t>
  </si>
  <si>
    <t>1 týždeň</t>
  </si>
  <si>
    <t>1 rok</t>
  </si>
  <si>
    <t>2 roky</t>
  </si>
  <si>
    <t>ČSOB banka</t>
  </si>
  <si>
    <t>Dexia banka</t>
  </si>
  <si>
    <t>Komerční banka Bratislava</t>
  </si>
  <si>
    <t>OTP Bank</t>
  </si>
  <si>
    <t>Privatbanka</t>
  </si>
  <si>
    <t>UniCredit Bank</t>
  </si>
  <si>
    <t>VÚB banka</t>
  </si>
  <si>
    <t>Priemerná sadzba za trh</t>
  </si>
  <si>
    <t>ind.</t>
  </si>
  <si>
    <t>pre jednotlivé dĺžky lehoty vkladu.</t>
  </si>
  <si>
    <t>Správnosť výsledkov si overte rýchlym výpočtom v stavovom riadku.</t>
  </si>
  <si>
    <t>Ukazovateľ</t>
  </si>
  <si>
    <t>Devízové príjmy z aktívneho zahraničného CR v mil. Sk</t>
  </si>
  <si>
    <t>Saldo zo zahraničného cestovného ruchu v mil. Sk</t>
  </si>
  <si>
    <t>Podiel AZCR na HDP (%)</t>
  </si>
  <si>
    <t>Podiel AZCR na vývoze služieb (%)</t>
  </si>
  <si>
    <t>x</t>
  </si>
  <si>
    <t xml:space="preserve">Počet turistov (ubytovaných návštevníkov) v tis. </t>
  </si>
  <si>
    <t xml:space="preserve">Počet prenocovaní turistov celkom v tis. </t>
  </si>
  <si>
    <t xml:space="preserve">Priemerný počet prenocovaní celkom </t>
  </si>
  <si>
    <t>Počet ubytovacích zariadení CR celkom</t>
  </si>
  <si>
    <t>Počet izieb v UZ CR celkom</t>
  </si>
  <si>
    <t>Počet lôžok v UZ CR celkom</t>
  </si>
  <si>
    <t>Počet miest na voľnej ploche v kempoch celkom</t>
  </si>
  <si>
    <t>Počet podnikateľských subjektov v CR podľa OKEČ</t>
  </si>
  <si>
    <t>Pomocou podmieneného formátovania predpísaným spôsobom zvýraznite:</t>
  </si>
  <si>
    <t>nadpriemerné úrokové sadzby pre každú dĺžku lehoty vkladu (podfarbenie bunky),</t>
  </si>
  <si>
    <t>názvy bánk, ktoré ponúkajú nadpriemerný úrokový výnos pri jednoročných termínovaných vkladoch (kurzíva).</t>
  </si>
  <si>
    <t xml:space="preserve">                     </t>
  </si>
  <si>
    <t xml:space="preserve">Zdroj: ŠÚ SR, NBS  </t>
  </si>
  <si>
    <t>Vývoj cestovného ruchu na Slovensku v jeho hlavných ukazovateľoch v rokoch 2004 až 2006</t>
  </si>
  <si>
    <t>dokumentuje nasledujúca tabuľka (údaje za rok 2006 sú predbežné).</t>
  </si>
  <si>
    <t>Zvolenou farbou písma zvýraznite ukazovatele, ktorých hodnoty boli v roku 2006 aspoň o 10 % vyššie ako v roku 2004.</t>
  </si>
  <si>
    <t>Máte k dispozícii prehľad o počte turistov z najdôležitejších vysielajúcich krajín v rokoch 2003-2006</t>
  </si>
  <si>
    <t>a ich percentuálny podiel na celkovom počte zahraničných turistov na Slovensku v roku 2006.</t>
  </si>
  <si>
    <t>Pre každý z rokov 2004-2006 vhodným spôsobom zvýraznite údaj za tú krajinu,</t>
  </si>
  <si>
    <t>Vyznačte všetky bunky v tomto hárku, ktoré sú podmienene formátované.</t>
  </si>
  <si>
    <t>Počet turistov</t>
  </si>
  <si>
    <t>Krajina</t>
  </si>
  <si>
    <t>Česko</t>
  </si>
  <si>
    <t>Poľsko</t>
  </si>
  <si>
    <t>Nemecko</t>
  </si>
  <si>
    <t>Maďarsko</t>
  </si>
  <si>
    <t>Rakúsko</t>
  </si>
  <si>
    <t>Taliansko</t>
  </si>
  <si>
    <t>Veľká Británia</t>
  </si>
  <si>
    <t>u ktorej došlo v porovnaní s predchádzajúcim rokom:</t>
  </si>
  <si>
    <t xml:space="preserve">k najvyššiemu nárastu počtu turistov prichádzajúcich na Slovensko. </t>
  </si>
  <si>
    <t>Zdroj: Štatistický úrad SR</t>
  </si>
  <si>
    <t>Úloha 9.6</t>
  </si>
  <si>
    <t>Zariaďte, aby nová tabuľka neobsahovala podmienené formáty.</t>
  </si>
  <si>
    <t>Predpokladajme, že (ročný) základ dane uvažovaných fyzických osôb je nezáporné číslo menšie než 180 000 Sk.</t>
  </si>
  <si>
    <t>Preštudujte si vzorec pre výpočet dane z príjmov FO za rok 1999</t>
  </si>
  <si>
    <t>a overte, či je v súlade s uvedenými pravidlami.</t>
  </si>
  <si>
    <t>z ceny tovaru pri každom nákupe nad 1000 USD.</t>
  </si>
  <si>
    <t>Vypočítajte výšku poskytnutej zľavy v USD, ak poznáte základnú cenu predávaného tovaru.</t>
  </si>
  <si>
    <t>Cena tovaru bez zľavy:</t>
  </si>
  <si>
    <t>Cena tovaru so zľavou:</t>
  </si>
  <si>
    <t>Zľava:</t>
  </si>
  <si>
    <t>Výsledok zobrazte v dolároch.</t>
  </si>
  <si>
    <t>Druhý a tretí riadok nasledujúcej tabuľky nazvite podľa hodnôt prvého stĺpca (Príjmy, Výdavky).</t>
  </si>
  <si>
    <t xml:space="preserve">Vzorce pre výpočet zisku upravte tak, aby dávali hodnotu 0 v prípade, že príjmy za príslušný rok </t>
  </si>
  <si>
    <t>sú nižšie ako výdavky. Vo vzorcoch využite názvy riadkov.</t>
  </si>
  <si>
    <t>daň z úroku a stav na účte po 12 mesiacoch. Podrobnejšie pokyny nájdete v komentároch príslušných buniek.</t>
  </si>
  <si>
    <t>Úroková</t>
  </si>
  <si>
    <t>Sadzba</t>
  </si>
  <si>
    <t>od</t>
  </si>
  <si>
    <t>do</t>
  </si>
  <si>
    <t>-</t>
  </si>
  <si>
    <t>sadzba</t>
  </si>
  <si>
    <t>Výška vkladu</t>
  </si>
  <si>
    <t>Vklad</t>
  </si>
  <si>
    <t>Úrok</t>
  </si>
  <si>
    <t>Daň</t>
  </si>
  <si>
    <t>Výber</t>
  </si>
  <si>
    <t>Jednotlivým bunkám posledného stĺpca druhej tabuľky prideľte vhodné názvy a využite ich vo vzorcoch.</t>
  </si>
  <si>
    <t>V poslednom stĺpci tabuľky vytvorte vzorce, ktoré vypíšu meno víťaza volieb v jednotlivých okresoch.</t>
  </si>
  <si>
    <t>Víťaz</t>
  </si>
  <si>
    <t>Vytvorte vzorec, ktorý zistí a vypíše meno kandidáta, ktorý získal najviac hlasov v Banskobystrickom kraji.</t>
  </si>
  <si>
    <t>Vytvorte vzorce, ktoré na základe riešenia predchádzajúcej úlohy každému z kandidátov zistia,</t>
  </si>
  <si>
    <t>v koľkých okresoch zvíťazil.</t>
  </si>
  <si>
    <t>Počet</t>
  </si>
  <si>
    <t>okresných víťazstiev</t>
  </si>
  <si>
    <t>Zásielkový obchodný dom poskytuje zľavu 5% u každej objednávky, ktorej celková cena podľa aktuálneho katalógu</t>
  </si>
  <si>
    <t>priamo na webovom serveri obchodného domu. Tieto dve zľavy možno kombinovať, takže pri splnení oboch podmienok</t>
  </si>
  <si>
    <t>ušetríte až 10% z ceny tovaru.</t>
  </si>
  <si>
    <t>Poznajúc katalógovú cenu objednávaného tovaru a spôsob objednania, vypočítajte konečnú cenu objednaného tovaru.</t>
  </si>
  <si>
    <t xml:space="preserve">Objednávka cez Internet  </t>
  </si>
  <si>
    <t xml:space="preserve">Výška zľavy v %  </t>
  </si>
  <si>
    <t xml:space="preserve">Katalógová cena tovaru  </t>
  </si>
  <si>
    <t xml:space="preserve">Cena tovaru so zľavou  </t>
  </si>
  <si>
    <t>BB</t>
  </si>
  <si>
    <t>BS</t>
  </si>
  <si>
    <t>BR</t>
  </si>
  <si>
    <t>DT</t>
  </si>
  <si>
    <t>KA</t>
  </si>
  <si>
    <t>LC</t>
  </si>
  <si>
    <t>PT</t>
  </si>
  <si>
    <t>RA</t>
  </si>
  <si>
    <t>RS</t>
  </si>
  <si>
    <t>VK</t>
  </si>
  <si>
    <t>ZV</t>
  </si>
  <si>
    <t>ZC</t>
  </si>
  <si>
    <t>ZH</t>
  </si>
  <si>
    <t xml:space="preserve">Zhodnotenie v 1. roku  </t>
  </si>
  <si>
    <t xml:space="preserve">Zhodnotenie v 2. roku  </t>
  </si>
  <si>
    <t xml:space="preserve">Zhodnotenie v 3. roku  </t>
  </si>
  <si>
    <t xml:space="preserve">Zhodnotenie v 4. roku  </t>
  </si>
  <si>
    <t xml:space="preserve">Zhodnotenie v 5. roku  </t>
  </si>
  <si>
    <t xml:space="preserve">Zhodnotenie v 6. roku  </t>
  </si>
  <si>
    <t>Dátum a čas</t>
  </si>
  <si>
    <t>Dátum pôžičky:</t>
  </si>
  <si>
    <t>Doba splatnosti:</t>
  </si>
  <si>
    <t>Dátum splatnosti:</t>
  </si>
  <si>
    <t>Dnes je už:</t>
  </si>
  <si>
    <t>a pôžičku treba uhradiť o:</t>
  </si>
  <si>
    <t>Základná cena za 1 izbu:</t>
  </si>
  <si>
    <t>Počet izieb:</t>
  </si>
  <si>
    <t>Celková cena za ubytovanie:</t>
  </si>
  <si>
    <t>Pracovná cesta začala</t>
  </si>
  <si>
    <t>a skončila</t>
  </si>
  <si>
    <t xml:space="preserve">Trvala teda </t>
  </si>
  <si>
    <t>Stravné</t>
  </si>
  <si>
    <t>Cviko začalo o</t>
  </si>
  <si>
    <t>a skončí o</t>
  </si>
  <si>
    <t>Na hodinách je teraz</t>
  </si>
  <si>
    <t xml:space="preserve">ukončenia (cviko trvá 80 minút). To by snáď ešte zvládol.   Ako však zariadiť, </t>
  </si>
  <si>
    <t>Grafy</t>
  </si>
  <si>
    <t>Podiel</t>
  </si>
  <si>
    <t>Fakulta</t>
  </si>
  <si>
    <t>Graf vhodne popíšte, upravte jeho veľkosť tak, aby bol dobre čitateľný, a umiestnite ho vpravo od tabuľky.</t>
  </si>
  <si>
    <t xml:space="preserve">Na základe údajov v nasledujúcej tabuľke vytvorte stĺpcový graf (typ Column), ktorým pre každý okres znázorníte </t>
  </si>
  <si>
    <t>podiel počtu hlasov získaných obomi kandidátmi na celkovom počte voličov v okrese.</t>
  </si>
  <si>
    <t>Úloha 7.1</t>
  </si>
  <si>
    <t>Úloha 7.2</t>
  </si>
  <si>
    <t>Úloha 7.3</t>
  </si>
  <si>
    <t>Úloha 7.4</t>
  </si>
  <si>
    <t>Úloha 7.5</t>
  </si>
  <si>
    <t>Úloha 7.6</t>
  </si>
  <si>
    <t>dosiahli k dnešnému dňu vek minimálne 55 rokov.</t>
  </si>
  <si>
    <t>Úloha 7.7</t>
  </si>
  <si>
    <t>V operačnom systéme Vášho počítača skontrolujte a v prípade potreby upravte</t>
  </si>
  <si>
    <t xml:space="preserve">spôsob písania dátumu a času tak, aby ste dátum mohli vkladať do excelovských buniek </t>
  </si>
  <si>
    <t>Na chate Veternica je 20 dvojlôžkových izieb rovnakej kategórie.</t>
  </si>
  <si>
    <t>Dátum príchodu:</t>
  </si>
  <si>
    <t>Úloha 9.1</t>
  </si>
  <si>
    <t>Riešte predchádzajúcu úlohu pre prípad, že ohlásená zľava sa poskytuje</t>
  </si>
  <si>
    <t>v celom mimosezónnom období, t.j.</t>
  </si>
  <si>
    <t>a ostatné podmienky poskytovania zľavy ostávajú nezmenené.</t>
  </si>
  <si>
    <t>Váš pracovník bol včera na služobke v Lehôtke pod Vtáčikom.</t>
  </si>
  <si>
    <t>Riešte predchádzajúcu úlohu v prípade, že pracovná cesta trvala viac dní.</t>
  </si>
  <si>
    <t>ktorá pracovníkovi prináleží.</t>
  </si>
  <si>
    <t>Problém neposedného študenta:</t>
  </si>
  <si>
    <t xml:space="preserve">do konca tohto otravného cvika? </t>
  </si>
  <si>
    <t>Vyhľadávanie v tabuľkách</t>
  </si>
  <si>
    <t>Spracovanie zoznamov a databáz</t>
  </si>
  <si>
    <t>Databázové funkcie</t>
  </si>
  <si>
    <t>Celkové výsledky skúšky z informatiky</t>
  </si>
  <si>
    <t>Meno</t>
  </si>
  <si>
    <t>ŠS</t>
  </si>
  <si>
    <t>Body</t>
  </si>
  <si>
    <t>Známka</t>
  </si>
  <si>
    <t>Gágorová Lucia</t>
  </si>
  <si>
    <t>Honzová Andrea</t>
  </si>
  <si>
    <t>Janáková Martina</t>
  </si>
  <si>
    <t>Jánošíková Lenka</t>
  </si>
  <si>
    <t>Kuzmínová Petra</t>
  </si>
  <si>
    <t>Lipták Peter</t>
  </si>
  <si>
    <t>Lintnerová Želmíra</t>
  </si>
  <si>
    <t>Lubková Oľga</t>
  </si>
  <si>
    <t>Luptáková Miroslava</t>
  </si>
  <si>
    <t>Matesová Denisa</t>
  </si>
  <si>
    <t>Papaj Pavol</t>
  </si>
  <si>
    <t>Páviková Petra</t>
  </si>
  <si>
    <t>Petruška Tomáš</t>
  </si>
  <si>
    <t>Primulová Renáta</t>
  </si>
  <si>
    <t>Skokanová Katarína</t>
  </si>
  <si>
    <t>Slováková Martina</t>
  </si>
  <si>
    <t>Bieliková Elena</t>
  </si>
  <si>
    <t>Bosniak Libor</t>
  </si>
  <si>
    <t>Gašparovič Michal</t>
  </si>
  <si>
    <t>Gregušová Beáta</t>
  </si>
  <si>
    <t>Grusková Eva</t>
  </si>
  <si>
    <t>Halas Tibor</t>
  </si>
  <si>
    <t>Hanzlíková Zuzana</t>
  </si>
  <si>
    <t>Horkovičová Žofia</t>
  </si>
  <si>
    <t>Keksová Jana</t>
  </si>
  <si>
    <t>Kopaničiar Peter</t>
  </si>
  <si>
    <t>Látalová Viktória</t>
  </si>
  <si>
    <t>Lazík Michal</t>
  </si>
  <si>
    <t>Luková Silvia</t>
  </si>
  <si>
    <t>Metličková Beáta</t>
  </si>
  <si>
    <t>Nebeský Miroslav</t>
  </si>
  <si>
    <t>Plšková Martina</t>
  </si>
  <si>
    <t>Sedliaková Eva</t>
  </si>
  <si>
    <t>Ulihrachová Andrea</t>
  </si>
  <si>
    <t>Bočkajová Dagmar</t>
  </si>
  <si>
    <t>Cesnaková Tímea</t>
  </si>
  <si>
    <t>Gunda Martin</t>
  </si>
  <si>
    <t>Ihnačáková Mária</t>
  </si>
  <si>
    <t>Jasenský Peter</t>
  </si>
  <si>
    <t>Ježek Ján</t>
  </si>
  <si>
    <t>Jenčeková Martina</t>
  </si>
  <si>
    <t>Miklošková Nora</t>
  </si>
  <si>
    <t>Mikušková Iveta</t>
  </si>
  <si>
    <t>Odorín Martin</t>
  </si>
  <si>
    <t>Pavelka Štefan</t>
  </si>
  <si>
    <t>Potočná Petra</t>
  </si>
  <si>
    <t>Primášová Slávka</t>
  </si>
  <si>
    <t>Senecký Miroslav</t>
  </si>
  <si>
    <t>Tomková Bronislava</t>
  </si>
  <si>
    <t>Tuniaková Andrea</t>
  </si>
  <si>
    <t>Asterixová Zuzana</t>
  </si>
  <si>
    <t>Babničová Jana</t>
  </si>
  <si>
    <t>Čerťaská Zuzana</t>
  </si>
  <si>
    <t>Drnovský Jozef</t>
  </si>
  <si>
    <t>Dub Dalimír</t>
  </si>
  <si>
    <t>Ďurčová Jarmila</t>
  </si>
  <si>
    <t>Gingerová Petra</t>
  </si>
  <si>
    <t>Hofmajster Ján</t>
  </si>
  <si>
    <t>Kešeňová Jana</t>
  </si>
  <si>
    <t>Kvočková Marcela</t>
  </si>
  <si>
    <t>Lepieš Peter</t>
  </si>
  <si>
    <t>Mendrisová Veronika</t>
  </si>
  <si>
    <t>Niklová Zuzana</t>
  </si>
  <si>
    <t>Ondráš Marek</t>
  </si>
  <si>
    <t>Timko Martin</t>
  </si>
  <si>
    <t>Tornová Erika</t>
  </si>
  <si>
    <t>Vajdiaková Anna</t>
  </si>
  <si>
    <t>Valentín Ľudovít</t>
  </si>
  <si>
    <t>Valibuk Radoslav</t>
  </si>
  <si>
    <t>Vareška Peter</t>
  </si>
  <si>
    <t>Balážik Peter</t>
  </si>
  <si>
    <t>Berecký Martin</t>
  </si>
  <si>
    <t>Dodčák Radomír</t>
  </si>
  <si>
    <t>Garajová Emília</t>
  </si>
  <si>
    <t>Horská Katarína</t>
  </si>
  <si>
    <t>Jurečková Erika</t>
  </si>
  <si>
    <t>Lednová Zuzana</t>
  </si>
  <si>
    <t>Linajková Lea</t>
  </si>
  <si>
    <t>Líška Marián</t>
  </si>
  <si>
    <t>Michnová Martina</t>
  </si>
  <si>
    <t>Páleš Peter</t>
  </si>
  <si>
    <t>Pilierová Jana</t>
  </si>
  <si>
    <t>Sekera Rastislav</t>
  </si>
  <si>
    <t>Soboľ Peter</t>
  </si>
  <si>
    <t>Súdková Andrea</t>
  </si>
  <si>
    <t>Sýr Peter</t>
  </si>
  <si>
    <t>Šabľa Richard</t>
  </si>
  <si>
    <t>Trnková Andrea</t>
  </si>
  <si>
    <t>Vríčan Peter</t>
  </si>
  <si>
    <t>Bieliková Jana</t>
  </si>
  <si>
    <t>Cigánová Kvetoslava</t>
  </si>
  <si>
    <t>Fafcová Jana</t>
  </si>
  <si>
    <t>Furková Ida</t>
  </si>
  <si>
    <t>Hrivová Monika</t>
  </si>
  <si>
    <t>Jablonská Alena</t>
  </si>
  <si>
    <t>Jarabá Lenka</t>
  </si>
  <si>
    <t>Jarošová Denisa</t>
  </si>
  <si>
    <t>Klíč Viliam</t>
  </si>
  <si>
    <t>Mazda Peter</t>
  </si>
  <si>
    <t>Nitrová Renáta</t>
  </si>
  <si>
    <t>Orbánová Viera</t>
  </si>
  <si>
    <t>Orolínová Zuzana</t>
  </si>
  <si>
    <t>Palko Roman</t>
  </si>
  <si>
    <t>Pampúchová Beatrica</t>
  </si>
  <si>
    <t>Pavlenková Mária</t>
  </si>
  <si>
    <t>Psina Vladimír</t>
  </si>
  <si>
    <t>Sibilínová Milena</t>
  </si>
  <si>
    <t>Šabová Jana</t>
  </si>
  <si>
    <t>Šašinková Andrea</t>
  </si>
  <si>
    <t>Šikovná Zuzana</t>
  </si>
  <si>
    <t>Brčka Miroslav</t>
  </si>
  <si>
    <t>Černíková Silvia</t>
  </si>
  <si>
    <t>Fúzač Peter</t>
  </si>
  <si>
    <t>Longauner Arpád</t>
  </si>
  <si>
    <t>Mikuláš Tomáš</t>
  </si>
  <si>
    <t>Krížiková Milica</t>
  </si>
  <si>
    <t>Vrabcová Andrea</t>
  </si>
  <si>
    <t>pre každé pracovisko firmy Kareta priemernú mzdu v oboch sledovaných rokoch.</t>
  </si>
  <si>
    <t>Priemerné mzdy v tabuľke zobrazte ako celé čísla.</t>
  </si>
  <si>
    <t>Kontingenčné tabuľky a grafy</t>
  </si>
  <si>
    <t>Košický Miroslav</t>
  </si>
  <si>
    <t>Dvorník Michal</t>
  </si>
  <si>
    <t>Almášiová Sandra</t>
  </si>
  <si>
    <t>Brichtová Elena</t>
  </si>
  <si>
    <t>Piestiková Jana</t>
  </si>
  <si>
    <t>V úlohách tohto hárku budeme využívať tabuľku (zoznam, databázu) výsledkov jednej dávnej skúšky</t>
  </si>
  <si>
    <t>EF a FF - ako aj čísla študijných skupín sú zmenené, výsledky skutočné.</t>
  </si>
  <si>
    <t>Zimný semester 1995/96</t>
  </si>
  <si>
    <t>Počet z Meno</t>
  </si>
  <si>
    <t>Celkový súčet</t>
  </si>
  <si>
    <t>(Všetko)</t>
  </si>
  <si>
    <t xml:space="preserve">s názvom hárku, na ktorom sa nachádza. Mená aktérov - dnes už poväčšine úspešných absolventov </t>
  </si>
  <si>
    <t>Preštudujte si zostavu kontingenčnej tabuľky a vykonajte nasledujúce operácie:</t>
  </si>
  <si>
    <t>a pre každú známku vypočítala a zobrazuje počet študentov z danej skupiny, ktorí získali danú známku.</t>
  </si>
  <si>
    <t xml:space="preserve">Na základe tejto databázy možno vytvoriť nasledujúcu kontingenčnú tabuľku, ktorá pre každú študijnú skupinu </t>
  </si>
  <si>
    <t>a)</t>
  </si>
  <si>
    <t>b)</t>
  </si>
  <si>
    <t>c)</t>
  </si>
  <si>
    <t>d)</t>
  </si>
  <si>
    <t>e)</t>
  </si>
  <si>
    <t>f)</t>
  </si>
  <si>
    <t>g)</t>
  </si>
  <si>
    <t>h)</t>
  </si>
  <si>
    <t>i)</t>
  </si>
  <si>
    <t>j)</t>
  </si>
  <si>
    <t>k)</t>
  </si>
  <si>
    <t>zobrazte redukovanú kontingenčnú tabuľku pre dátum 2.2.1996,</t>
  </si>
  <si>
    <t>zistite, ktorí traja študenti zo ŠS 101 mali jednotku,</t>
  </si>
  <si>
    <t>vymeňte navzájom funkcie položiek ŠS a Známka (t.j. ŠS bude stĺpcovou a Známka riadkovou položkou),</t>
  </si>
  <si>
    <t>zrušte predchádzajúcu operáciu c),</t>
  </si>
  <si>
    <t>odstráňte z tabuľky celkové súčty (t.j. posledný riadok a stĺpec),</t>
  </si>
  <si>
    <t>skryte v tabuľke údaje o ŠS 203 a známke 4,</t>
  </si>
  <si>
    <t>presvedčite sa, že nie je možné falšovať údaje vypočítané kontingenčnou tabuľkou,</t>
  </si>
  <si>
    <t>zoraďte ŠS v tabuľke podľa počtu získaných jednotiek, od najlepšej po najhoršiu,</t>
  </si>
  <si>
    <t xml:space="preserve">nahraďte v zdrojovej databáze chybný dátum 22.12.1999 správnym dátumom 22.12.1995 </t>
  </si>
  <si>
    <t>a zaktualizujte kontingenčnú tabuľku,</t>
  </si>
  <si>
    <t>pomocou stranovej položky Dátum overte, či ste správne vyriešili predchádzajúci problém,</t>
  </si>
  <si>
    <t>odstráňte stranovú položku Dátum z kontingenčnej tabuľky.</t>
  </si>
  <si>
    <t>každoročne v mesiacoch apríl-máj a október-november,</t>
  </si>
  <si>
    <t xml:space="preserve">každoročne od 1.novembra do 15.decembra </t>
  </si>
  <si>
    <t>a do konca cvika chýba</t>
  </si>
  <si>
    <t>Vytvorte tabuľku, ktorá pre každú študijnú skupinu vypočíta a zobrazí priemerný počet bodov</t>
  </si>
  <si>
    <t>a priemernú známku, ktoré študenti tejto ŠS získali na skúške z informatiky.</t>
  </si>
  <si>
    <t>Vypočítané priemery zobrazte na jedno desatinné miesto.</t>
  </si>
  <si>
    <t>Úloha 9.4</t>
  </si>
  <si>
    <t>Úloha 9.5</t>
  </si>
  <si>
    <t xml:space="preserve">Vytvorte tabuľku, ktorá pre každý skúškový termín a pre každú študijnú skupinu zobrazí </t>
  </si>
  <si>
    <t xml:space="preserve">podľa platu v r.2000, od najvyššieho po najnižší - zamestnacov s rovnakým platom </t>
  </si>
  <si>
    <t>Vzdialenosť:</t>
  </si>
  <si>
    <t xml:space="preserve">Vzdialenosť </t>
  </si>
  <si>
    <t>Obyčajné cestovné:</t>
  </si>
  <si>
    <t>názov</t>
  </si>
  <si>
    <t>cena</t>
  </si>
  <si>
    <t>Odstráňte z tabuľky medzisúčty vytvorené pri riešení predchádzajúcej úlohy.</t>
  </si>
  <si>
    <t>Dátum
narodenia</t>
  </si>
  <si>
    <t>Základný plat
v roku 1999</t>
  </si>
  <si>
    <t>Základný plat
v roku 2000</t>
  </si>
  <si>
    <t>všetkých pracovníkov, ktorých plat sa v r.2000 zvýšil oproti r.1999 o viac ako 1 000 Sk,</t>
  </si>
  <si>
    <t>Zoznam pracovníkov firmy KaReTa Slovakia</t>
  </si>
  <si>
    <t>Riečna Andrea</t>
  </si>
  <si>
    <t>Vytvorte kritériá pre výber záznamov o pracovníkoch, ktorí</t>
  </si>
  <si>
    <t>pracujú v Martine,</t>
  </si>
  <si>
    <t>mali v roku 1999 plat menší než 10 000 Sk,</t>
  </si>
  <si>
    <t>pracujú v Martine a Nitre a majú plat aspoň 10 000 Sk,</t>
  </si>
  <si>
    <t>Pomocou rozšíreného filtra overte správnosť vytvorených kritérií.</t>
  </si>
  <si>
    <t>Ktoré z týchto výberov nie je možné realizovať pomocou automatického filtra?</t>
  </si>
  <si>
    <t>všetkých pracovníkov, ktorí sa narodili v júni a v júli.</t>
  </si>
  <si>
    <t>všetkých pracovníkov, ktorí majú v r. 2000 nadpriemerne vysoký plat,</t>
  </si>
  <si>
    <t>pracujú v Martine a Poprade,</t>
  </si>
  <si>
    <t>pracujú v Martine, Nitre a Poprade,</t>
  </si>
  <si>
    <t>Pomocou vhodných databázových funkcií vykonajte požadované výpočty.</t>
  </si>
  <si>
    <t>Priemerný plat (v roku 2000) na pracoviskách v Martine a Poprade:</t>
  </si>
  <si>
    <t>Najnižší základný plat na pracoviskách v Martine a Poprade:</t>
  </si>
  <si>
    <t>Celkový počet zamestnancov v Martine a Poprade:</t>
  </si>
  <si>
    <t>Najvyšší základný plat na pracoviskách v Martine a Poprade:</t>
  </si>
  <si>
    <t>Pomocou rozšíreného filtra vytvorte tri nové tabuľky, v ktorých budete evidovať:</t>
  </si>
  <si>
    <t>kód</t>
  </si>
  <si>
    <t>množstvo</t>
  </si>
  <si>
    <t>Spolu:</t>
  </si>
  <si>
    <t>Cenník jedál a nápojov</t>
  </si>
  <si>
    <t>j. m.</t>
  </si>
  <si>
    <t>jedn. cena</t>
  </si>
  <si>
    <t>kj</t>
  </si>
  <si>
    <t>jahodový krém</t>
  </si>
  <si>
    <t>ks</t>
  </si>
  <si>
    <t>kv</t>
  </si>
  <si>
    <t>vanilkový krém</t>
  </si>
  <si>
    <t>dl</t>
  </si>
  <si>
    <t>p</t>
  </si>
  <si>
    <t>pečivo</t>
  </si>
  <si>
    <t>pan</t>
  </si>
  <si>
    <t>ananásový pohár</t>
  </si>
  <si>
    <t>pbb</t>
  </si>
  <si>
    <t>pohár Bystrica</t>
  </si>
  <si>
    <t>pc</t>
  </si>
  <si>
    <t>čokoládový puding</t>
  </si>
  <si>
    <t>pja</t>
  </si>
  <si>
    <t>jahodový pohár</t>
  </si>
  <si>
    <t>po</t>
  </si>
  <si>
    <t>ovocný puding</t>
  </si>
  <si>
    <t>pov</t>
  </si>
  <si>
    <t>ovocný pohár</t>
  </si>
  <si>
    <t>ptr</t>
  </si>
  <si>
    <t>pohár Tropic</t>
  </si>
  <si>
    <t>pzm</t>
  </si>
  <si>
    <t>zmrzlinový pohár</t>
  </si>
  <si>
    <t>sbb</t>
  </si>
  <si>
    <t>bystrický šalát</t>
  </si>
  <si>
    <t>kg</t>
  </si>
  <si>
    <t>sbu</t>
  </si>
  <si>
    <t>bulharský šalát</t>
  </si>
  <si>
    <t>spa</t>
  </si>
  <si>
    <t>parížsky šalát</t>
  </si>
  <si>
    <t>sva</t>
  </si>
  <si>
    <t>vajíčkový šalát</t>
  </si>
  <si>
    <t>svl</t>
  </si>
  <si>
    <t>vlašský šalát</t>
  </si>
  <si>
    <t>ananásový džús</t>
  </si>
  <si>
    <t>dan</t>
  </si>
  <si>
    <t>dja</t>
  </si>
  <si>
    <t>jablkový džús</t>
  </si>
  <si>
    <t>dpo</t>
  </si>
  <si>
    <t>pomarančový džús</t>
  </si>
  <si>
    <t>dri</t>
  </si>
  <si>
    <t>ríbezľový džús</t>
  </si>
  <si>
    <t>m</t>
  </si>
  <si>
    <t>minerálka</t>
  </si>
  <si>
    <t>Cena (€)</t>
  </si>
  <si>
    <r>
      <t xml:space="preserve">Zbierka úloh
</t>
    </r>
    <r>
      <rPr>
        <sz val="10"/>
        <rFont val="Arial"/>
        <family val="2"/>
        <charset val="238"/>
      </rPr>
      <t>z tabuľkového kalkulátora</t>
    </r>
    <r>
      <rPr>
        <b/>
        <sz val="10"/>
        <rFont val="Arial"/>
        <family val="2"/>
        <charset val="238"/>
      </rPr>
      <t xml:space="preserve">
Microsoft Excel
</t>
    </r>
    <r>
      <rPr>
        <sz val="10"/>
        <rFont val="Arial"/>
        <family val="2"/>
        <charset val="238"/>
      </rPr>
      <t>pre predmet Informatika 2</t>
    </r>
  </si>
  <si>
    <t>Orientácia v dokumente MS Excelu</t>
  </si>
  <si>
    <t>Práca s hárkami</t>
  </si>
  <si>
    <t>Výber rôznych častí pracovného hárku</t>
  </si>
  <si>
    <t>Presun, kopírovanie, vymazanie a odstránenie výberu</t>
  </si>
  <si>
    <t>Vkladanie údajov do buniek</t>
  </si>
  <si>
    <t>Formátovanie údajov</t>
  </si>
  <si>
    <t>Formátovanie tabuliek</t>
  </si>
  <si>
    <t xml:space="preserve"> </t>
  </si>
  <si>
    <t>Základné vzorce</t>
  </si>
  <si>
    <t>Špeciálne možnosti kopírovania a vymazania buniek</t>
  </si>
  <si>
    <t>Absolútne a relatívne adresovanie</t>
  </si>
  <si>
    <t>Zistite, koľko riadkov majú pracovné hárky v zošite.</t>
  </si>
  <si>
    <t>Aké označenie má posledný stĺpec hárka?</t>
  </si>
  <si>
    <t xml:space="preserve">Možno na pracovný hárok umiestniť tabuľku obsahujúcu zoznam študentov EF UMB a ich základné osobné údaje? </t>
  </si>
  <si>
    <t>Dá sa na hárok rovnakým spôsobom umiestniť aj zoznam všetkých študentov UMB alebo obyvateľov Banskej Bystrice?</t>
  </si>
  <si>
    <t>Zistite adresu bunky, ktorá obsahuje túto vetu.</t>
  </si>
  <si>
    <t>Aký je jej názov?</t>
  </si>
  <si>
    <t>V ktorej bunke prvého hárka sa nachádza názov dokumentu?</t>
  </si>
  <si>
    <t>Úloha 1.5</t>
  </si>
  <si>
    <t>Zrušte zobrazenie mriežky (čiar medzi bunkami) v tomto hárku.</t>
  </si>
  <si>
    <t>Úloha 1.6</t>
  </si>
  <si>
    <t>Prezrite si obsah ostatných hárkov tohto zošita.</t>
  </si>
  <si>
    <t>Nájdite hárok s najväčším počtom úloh.</t>
  </si>
  <si>
    <t>Úloha 1.7</t>
  </si>
  <si>
    <t>Ako by ste do jedného zošita optimálne umiestnili mesačné výkazy o vybraných činnostiach podniku</t>
  </si>
  <si>
    <t>spolu s ich súhrnným celoročným prehľadom?</t>
  </si>
  <si>
    <t>Úloha 1.8</t>
  </si>
  <si>
    <t>Overte, že posledný hárok zošita je naozaj prázdny, a odstráňte ho.</t>
  </si>
  <si>
    <t>Úloha 1.9</t>
  </si>
  <si>
    <r>
      <t xml:space="preserve">Prvý hárok premiestnite na koniec dokumentu a nazvite ho </t>
    </r>
    <r>
      <rPr>
        <sz val="12"/>
        <color indexed="10"/>
        <rFont val="Times New Roman"/>
        <family val="1"/>
        <charset val="238"/>
      </rPr>
      <t>Obsah</t>
    </r>
    <r>
      <rPr>
        <sz val="12"/>
        <rFont val="Times New Roman"/>
        <family val="1"/>
        <charset val="238"/>
      </rPr>
      <t>.</t>
    </r>
  </si>
  <si>
    <t>Úloha 1.10</t>
  </si>
  <si>
    <r>
      <t xml:space="preserve">Za hárok </t>
    </r>
    <r>
      <rPr>
        <sz val="12"/>
        <color indexed="10"/>
        <rFont val="Times New Roman"/>
        <family val="1"/>
        <charset val="238"/>
      </rPr>
      <t>3</t>
    </r>
    <r>
      <rPr>
        <sz val="12"/>
        <rFont val="Times New Roman"/>
        <family val="1"/>
        <charset val="238"/>
      </rPr>
      <t xml:space="preserve"> vložte jeho kópiu a pomenujte ju </t>
    </r>
    <r>
      <rPr>
        <sz val="12"/>
        <color indexed="10"/>
        <rFont val="Times New Roman"/>
        <family val="1"/>
        <charset val="238"/>
      </rPr>
      <t>33</t>
    </r>
    <r>
      <rPr>
        <sz val="12"/>
        <rFont val="Times New Roman"/>
        <family val="1"/>
        <charset val="238"/>
      </rPr>
      <t>.</t>
    </r>
  </si>
  <si>
    <t>Úloha 1.11</t>
  </si>
  <si>
    <r>
      <t xml:space="preserve">Vložte na začiatok zošita nový pracovný hárok s názvom </t>
    </r>
    <r>
      <rPr>
        <sz val="12"/>
        <color indexed="10"/>
        <rFont val="Times New Roman"/>
        <family val="1"/>
        <charset val="238"/>
      </rPr>
      <t>Úvod</t>
    </r>
    <r>
      <rPr>
        <sz val="12"/>
        <rFont val="Times New Roman"/>
        <family val="1"/>
        <charset val="238"/>
      </rPr>
      <t>.</t>
    </r>
  </si>
  <si>
    <t>Zvolenou farbou zvýraznite uško vloženého hárka.</t>
  </si>
  <si>
    <t>Úloha 1.12</t>
  </si>
  <si>
    <t>Vyberte hárky so zadaniami úloh okrem hárku 33 a skopírujte ich do nového zošita.</t>
  </si>
  <si>
    <r>
      <t xml:space="preserve">Zošit uložte na disk pod názvom </t>
    </r>
    <r>
      <rPr>
        <sz val="12"/>
        <color indexed="10"/>
        <rFont val="Times New Roman"/>
        <family val="1"/>
        <charset val="238"/>
      </rPr>
      <t>Základy Excelu</t>
    </r>
    <r>
      <rPr>
        <sz val="12"/>
        <rFont val="Times New Roman"/>
        <family val="1"/>
        <charset val="238"/>
      </rPr>
      <t>.</t>
    </r>
  </si>
  <si>
    <t>Úloha 1.13</t>
  </si>
  <si>
    <t>Zrušte výber hárkov v tomto zošite, ktorý ste urobili v predchádzajúcej úlohe.</t>
  </si>
  <si>
    <t>Úloha 1.14</t>
  </si>
  <si>
    <t>Skryte hárok 33. Ako ho môžete neskôr odkryť?</t>
  </si>
  <si>
    <t>Premiestnenie, kopírovanie, vymazanie a odstránenie výberu</t>
  </si>
  <si>
    <t>Vyznačte postupne určené časti tohto hárku</t>
  </si>
  <si>
    <t>a bunky každého výberu podfarbite inou farbou:</t>
  </si>
  <si>
    <r>
      <t xml:space="preserve">bunky B6 až B11 (takýto výber sa označuje </t>
    </r>
    <r>
      <rPr>
        <b/>
        <sz val="12"/>
        <rFont val="Times New Roman"/>
        <family val="1"/>
        <charset val="238"/>
      </rPr>
      <t>B6:B11</t>
    </r>
    <r>
      <rPr>
        <sz val="12"/>
        <rFont val="Times New Roman"/>
        <family val="1"/>
        <charset val="238"/>
      </rPr>
      <t>),</t>
    </r>
  </si>
  <si>
    <t>bunky B1:J2,</t>
  </si>
  <si>
    <t>(celý) riadok 12,</t>
  </si>
  <si>
    <t>stĺpce K:M,</t>
  </si>
  <si>
    <t>5.</t>
  </si>
  <si>
    <t>bunky C7, C9 a C11,</t>
  </si>
  <si>
    <t>6.</t>
  </si>
  <si>
    <t>bunky H7:H11 a J7:J11.</t>
  </si>
  <si>
    <t>Nasledujúcu tabuľku presuňte o 5 stĺpcov doprava (t.j. tak, aby jej ľavý horný roh ležal v bunke H15).</t>
  </si>
  <si>
    <t>BEŽNÉ ÚČTY</t>
  </si>
  <si>
    <t>FYZICKÉ OSOBY</t>
  </si>
  <si>
    <t>EUR</t>
  </si>
  <si>
    <t>min.</t>
  </si>
  <si>
    <t>USD</t>
  </si>
  <si>
    <t>CHF</t>
  </si>
  <si>
    <t>GBP</t>
  </si>
  <si>
    <t>CZK</t>
  </si>
  <si>
    <t>Tatra banka, a.s., platné od 9.1.2002</t>
  </si>
  <si>
    <t>Vytvorte kópiu nasledujúcej tabuľky a umiestnite ju doprava a nadol od bunky H26.</t>
  </si>
  <si>
    <t>Odstráňte z hárku riadok s textom predchádzajúcej úlohy.</t>
  </si>
  <si>
    <r>
      <t xml:space="preserve">Vymažte obsah tabuľky vytvorenej kopírovaním v </t>
    </r>
    <r>
      <rPr>
        <sz val="12"/>
        <color rgb="FFFF0000"/>
        <rFont val="Times New Roman"/>
        <family val="1"/>
        <charset val="238"/>
      </rPr>
      <t>úlohe 2.3.</t>
    </r>
  </si>
  <si>
    <t>Úloha 2.7</t>
  </si>
  <si>
    <r>
      <t xml:space="preserve">Odstráňte z hárku tabuľku vytvorenú kopírovaním v </t>
    </r>
    <r>
      <rPr>
        <sz val="12"/>
        <color rgb="FFFF0000"/>
        <rFont val="Times New Roman"/>
        <family val="1"/>
        <charset val="238"/>
      </rPr>
      <t>úlohe 2.3.</t>
    </r>
  </si>
  <si>
    <t>Na jej miesto posuňte bunky, ktoré sa nachádzajú vpravo od nej.</t>
  </si>
  <si>
    <t>Úloha 2.8</t>
  </si>
  <si>
    <t>Pred (čiže nad) tento riadok vložte dva nové riadky</t>
  </si>
  <si>
    <t>a do prvého (čiže vrchného) z nich napíšte novú úlohu alebo otázku pre Vášho priateľa.</t>
  </si>
  <si>
    <t>Úloha 2.9</t>
  </si>
  <si>
    <t>V celom tomto zošite (t.j. vo všetkých hárkoch a vo všetkých ich bunkách)</t>
  </si>
  <si>
    <t>zmeňte veľkosť písma na 11 bodov a farbu písma na modrú.</t>
  </si>
  <si>
    <t>Vložte údaje o Vašej osôbke do pripraveného formulára</t>
  </si>
  <si>
    <t>a sformátujte ich spôsobom predpísaným v komentároch príslušných buniek.</t>
  </si>
  <si>
    <t>Meno a priezvisko:</t>
  </si>
  <si>
    <t>Dátum narodenia:</t>
  </si>
  <si>
    <t>Bydlisko:</t>
  </si>
  <si>
    <t>Výška:</t>
  </si>
  <si>
    <t>Hmotnosť:</t>
  </si>
  <si>
    <t>S programom MS Excel pracujem po prvý raz:</t>
  </si>
  <si>
    <t>Pomocou vhodného číselného formátu zariaďte, aby sa mesiac v dátume narodenia</t>
  </si>
  <si>
    <t>zobrazil rímskymi číslicami (napr. 2.II.1999).</t>
  </si>
  <si>
    <t>Upravte šírku stĺpca E tak, aby sa doň akurát zmestilo celé Vaše meno a priezvisko.</t>
  </si>
  <si>
    <t xml:space="preserve">Do všetkých troch podfarbených buniek zadajte rovnakú hodnotu - </t>
  </si>
  <si>
    <t>Vložené údaje potom zobrazte podľa komentárov v jednotlivých bunkách.</t>
  </si>
  <si>
    <t>Zistite, aký štýl je priradený bunkám v hlavičke tabuľky 1.</t>
  </si>
  <si>
    <t xml:space="preserve">Štýl upravte tak, aby farba pozadia bola žltá a text bol písaný červeným písmom a fontom Arial. </t>
  </si>
  <si>
    <t>Ďalej sformátujte tabuľku tab.2 tak, aby vyzerala presne ako tab1. Všetky úpravy vykonajte bez kopírovania formátu.</t>
  </si>
  <si>
    <t xml:space="preserve">tab.1 </t>
  </si>
  <si>
    <t>Pobočka</t>
  </si>
  <si>
    <t>1.Q</t>
  </si>
  <si>
    <t>2.Q</t>
  </si>
  <si>
    <t>3.Q</t>
  </si>
  <si>
    <t>4.Q</t>
  </si>
  <si>
    <t>Trnava</t>
  </si>
  <si>
    <t>Michalovce</t>
  </si>
  <si>
    <t xml:space="preserve">tab.2 </t>
  </si>
  <si>
    <t>Vzhľad tabuľky tab.1 upravte ľubovoľným preddefinovaným štýlom.</t>
  </si>
  <si>
    <t>V tabuľke vpravo vykonajte nasledujúce úpravy:</t>
  </si>
  <si>
    <t>Odstráňte tretí stĺpec "Bydlisko" tak, aby tabuľka zostala súvislá.</t>
  </si>
  <si>
    <r>
      <t xml:space="preserve">Dátum </t>
    </r>
    <r>
      <rPr>
        <sz val="12"/>
        <color indexed="10"/>
        <rFont val="Times New Roman"/>
        <family val="1"/>
        <charset val="238"/>
      </rPr>
      <t>narodenia</t>
    </r>
  </si>
  <si>
    <t>Bydlisko</t>
  </si>
  <si>
    <r>
      <t xml:space="preserve">Základný plat </t>
    </r>
    <r>
      <rPr>
        <sz val="12"/>
        <color indexed="10"/>
        <rFont val="Times New Roman"/>
        <family val="1"/>
        <charset val="238"/>
      </rPr>
      <t>v roku 2009</t>
    </r>
  </si>
  <si>
    <r>
      <t xml:space="preserve">Základný plat </t>
    </r>
    <r>
      <rPr>
        <sz val="12"/>
        <color indexed="10"/>
        <rFont val="Times New Roman"/>
        <family val="1"/>
        <charset val="238"/>
      </rPr>
      <t>v roku 2010</t>
    </r>
  </si>
  <si>
    <t>Upravte šírku stĺpcov, aby boli všetky údaje dobre viditeľné.</t>
  </si>
  <si>
    <t>Zalomte text v bunkách obsahujúcich nadpisy stĺpcov do dvoch riadkov</t>
  </si>
  <si>
    <t>tak, aby sa červené časti nadpisov nachádzali v druhom riadku týchto buniek.</t>
  </si>
  <si>
    <t>Znovu upravte šírku stĺpcov, aby sa do nich akurát zmestili všetky údaje.</t>
  </si>
  <si>
    <t>Všetky nadpisy stĺpcov zarovnajte v bunkách zvislo hore</t>
  </si>
  <si>
    <t>a nadpisy posledných troch stĺpcov vodorovne vycentrujte.</t>
  </si>
  <si>
    <t xml:space="preserve">Dátumy narodenia vodorovne vycentrujte, </t>
  </si>
  <si>
    <t>dni a mesiace zobrazte dvomi číslicami (napr. 02.05.1955).</t>
  </si>
  <si>
    <t>Platy v posledných dvoch stĺpcoch zarovnajte vpravo a zobrazte ich v € mene.</t>
  </si>
  <si>
    <t>Názvy stĺpcov podfarbite vhodnou farbou.</t>
  </si>
  <si>
    <t>V bunke nachádzajúcej sa nad nadpisom prvého stĺpca je text</t>
  </si>
  <si>
    <t>Zoznam pracovníkov firmy KaReTa Slovakia.</t>
  </si>
  <si>
    <t>Zvýraznite ho tučným písmom a vycentrujte nad celou tabuľkou.</t>
  </si>
  <si>
    <t>Celú tabuľku orámujte po obvode dvojitou modrou čiarou.</t>
  </si>
  <si>
    <t>Pri riešení konkrétnych výpočtových problémov použitím tabuľkového kalkulátora postupujeme takto:</t>
  </si>
  <si>
    <t>a) zostavíme tabuľkový model skúmanej situácie (vstupy, výstupy, vzorce, formáty),</t>
  </si>
  <si>
    <t>b) overíme správnosť modelu na vhodných vstupných údajoch,</t>
  </si>
  <si>
    <t>c) prepočítame model pre požadované vstupy a interpretujeme výsledky.</t>
  </si>
  <si>
    <t>Poznajúc celkové príjmy a výdavky za kalendárny rok, vypočítajte zisk (resp. stratu) firmy pred zdanením.</t>
  </si>
  <si>
    <t>Presvedčite sa, že po zmene vstupných hodnôt sa výsledky okamžite zaktualizujú.</t>
  </si>
  <si>
    <t>Zisk/strata</t>
  </si>
  <si>
    <t xml:space="preserve">Rozšírte prvý a posledný riadok predchádzajúcej tabuľky tak, </t>
  </si>
  <si>
    <t>aby sme v nej mohli počítať zisk firmy aj za roky 2011 - 2018.</t>
  </si>
  <si>
    <t>Vypočítajte cenu za telekomunikačné služby v danom mesiaci.</t>
  </si>
  <si>
    <t>Potom tabuľku rozšírte na celý rok.</t>
  </si>
  <si>
    <t>Mesiac:</t>
  </si>
  <si>
    <t>Pravidelný poplatok (paušál):</t>
  </si>
  <si>
    <t>Cena za 1 minútu hovoru nad rámec paušálu:</t>
  </si>
  <si>
    <t>Počet prevolaných minút nad rámec paušálu:</t>
  </si>
  <si>
    <t>Cena bez DPH:</t>
  </si>
  <si>
    <t>Daná je cena tovaru bez DPH a výška príslušnej sadzby DPH.</t>
  </si>
  <si>
    <t>Vypočítajte cenu tovaru vrátane DPH.</t>
  </si>
  <si>
    <t>Cena tovaru bez DPH:</t>
  </si>
  <si>
    <t>Sadzba DPH:</t>
  </si>
  <si>
    <t>Cena tovaru s DPH:</t>
  </si>
  <si>
    <t>Tentokrát poznáme cenu tovaru vrátane DPH a zaujíma nás jeho cena bez dane.</t>
  </si>
  <si>
    <t>Overte si správnosť výpočtu pomocou riešenia predchádzajúcej úlohy.</t>
  </si>
  <si>
    <t>Dané sú počty jazdených osobných automobilov predaných v šiestich slovenských pobočkách</t>
  </si>
  <si>
    <t>spoločnosti Šrotware v jednotlivých kvartáloch minulého roka.</t>
  </si>
  <si>
    <t>Vypočítajte súhrnné, priemerné aj extrémne počty predaných automobilov pre jednotlivé pobočky a kvartály.</t>
  </si>
  <si>
    <t>Priemerne</t>
  </si>
  <si>
    <t>Najmenej</t>
  </si>
  <si>
    <t>Najviac</t>
  </si>
  <si>
    <t>Na základe predchádzajúcej tabuľky vypočítajte celkový počet osobných automobilov predaných na Slovensku firmou Šrotware za minulý rok.</t>
  </si>
  <si>
    <t>Pomocou vhodného číselného formátu zariaďte, aby sa za výsledným číslom automaticky objavil text "ks".</t>
  </si>
  <si>
    <t>Počet predaných áut za rok:</t>
  </si>
  <si>
    <t>Úloha 5.8</t>
  </si>
  <si>
    <t>Na 1-mesačný termínovaný účet s automatickým obnovovaním vkladu (revolving) plánujeme uložiť</t>
  </si>
  <si>
    <t>určitú sumu a chceme ju tam ponechať určitý počet mesiacov. Poznáme ročnú úrokovú sadzbu (v % p.a.)</t>
  </si>
  <si>
    <t>a budeme predpokladať, že sa počas trvania vkladu nezmení. Poznáme aj sadzbu dane z úrokov.</t>
  </si>
  <si>
    <t>Vypočítajte stav na účte na konci posledného mesiaca.</t>
  </si>
  <si>
    <t xml:space="preserve">Počiatočný vklad  </t>
  </si>
  <si>
    <t xml:space="preserve">Počet mesiacov  </t>
  </si>
  <si>
    <t xml:space="preserve">Úroková sadzba p.a. </t>
  </si>
  <si>
    <t xml:space="preserve">Sadzba dane z úrokov  </t>
  </si>
  <si>
    <t xml:space="preserve">Koncový stav účtu  </t>
  </si>
  <si>
    <t>Úloha 5.9</t>
  </si>
  <si>
    <t>Plánujeme kúpiť niekoľko podielov otvoreného podielového fondu.</t>
  </si>
  <si>
    <t>Poznáme súčasnú hodnotu (cenu) podielov a ich predpokladané priemerné ročné zhodnotenie v najbližších rokoch.</t>
  </si>
  <si>
    <t>Vypočítajte očakávanú hodnotu podielov pri ich spätnom predaji (redemácii) o niekoľko rokov.</t>
  </si>
  <si>
    <t xml:space="preserve">Súčasná hodnota 1 podielu  </t>
  </si>
  <si>
    <t xml:space="preserve">Počet kúpených podielov  </t>
  </si>
  <si>
    <t xml:space="preserve">Súčasná cena podielov  </t>
  </si>
  <si>
    <t xml:space="preserve">Predpokladané priemerné ročné zhodnotenie fondu  </t>
  </si>
  <si>
    <t xml:space="preserve">Počet rokov držania podielov  </t>
  </si>
  <si>
    <t xml:space="preserve">Očakávaná hodnota 1 podielu pri redemácii  </t>
  </si>
  <si>
    <t xml:space="preserve">Očakávaný celkový výnos z podielov po zdanení  </t>
  </si>
  <si>
    <t>Úloha 5.10</t>
  </si>
  <si>
    <t>Investícia na kapitálovom trhu nám priniesla počas šiestich rokov percentuálne zhodnotenie, ktoré je uvedené v tabuľke.</t>
  </si>
  <si>
    <t>Vypočítajte a vhodným spôsobom zobrazte celkové zhodnotenie investície za obdobie 6 rokov (v %)</t>
  </si>
  <si>
    <t>a priemerné ročné zhodnotenie investície v tomto období (v % p.a.).</t>
  </si>
  <si>
    <t>Vypočítajte hodnotu investície po jednotlivých rokoch a overte správnosť predchádzajúcich výpočtov.</t>
  </si>
  <si>
    <t>Aká by bola hodnota tejto investície po ďalších štyroch rokoch, ak by sme v nich dosiahli rovnaké priemerné ročné zhodnotenie ako doteraz?</t>
  </si>
  <si>
    <t xml:space="preserve">Počiatočná investícia  </t>
  </si>
  <si>
    <t xml:space="preserve">Celkové zhodnotenie  </t>
  </si>
  <si>
    <t xml:space="preserve">Priemerné ročné zhodnotenie  </t>
  </si>
  <si>
    <t>Úloha 5.11</t>
  </si>
  <si>
    <t>Preštudujte si vybrané ukazovatele vývoja slovenskej ekonomiky v rokoch 2005-2007</t>
  </si>
  <si>
    <t>a vypočítajte ich medziročnú zmenu (nárast alebo pokles) v % v rokoch 2006 a 2007 (vždy v porovnaní s predchádzajúcim rokom).</t>
  </si>
  <si>
    <t>Vypočítané údaje zobrazte v % na jedno desatinné miesto.</t>
  </si>
  <si>
    <t>Slovenská ekonomika v číslach</t>
  </si>
  <si>
    <t>2006/2005</t>
  </si>
  <si>
    <t>2007/2006</t>
  </si>
  <si>
    <t>Hrubá mesačná mzda</t>
  </si>
  <si>
    <t>Počet pracujúcich</t>
  </si>
  <si>
    <t>Počet nezamestnaných</t>
  </si>
  <si>
    <t>Predaj osobných automobilov</t>
  </si>
  <si>
    <t>Daňové príjmy štátneho rozpočtu</t>
  </si>
  <si>
    <t>Rozpočtové saldo</t>
  </si>
  <si>
    <t>Vývoz</t>
  </si>
  <si>
    <t>Dovoz</t>
  </si>
  <si>
    <t>Obchodné saldo</t>
  </si>
  <si>
    <t>Priame zahraničné investície</t>
  </si>
  <si>
    <t>Úloha 5.12</t>
  </si>
  <si>
    <t>Vypočíajte parametre geometrických telies s danými rozmermi (v cm).</t>
  </si>
  <si>
    <t>Polomer valca</t>
  </si>
  <si>
    <t>Hrana kocky</t>
  </si>
  <si>
    <t>Výška valca</t>
  </si>
  <si>
    <t>Materiál</t>
  </si>
  <si>
    <t>Au</t>
  </si>
  <si>
    <t>Povrch valca</t>
  </si>
  <si>
    <t>Merná hmotnosť</t>
  </si>
  <si>
    <t>Objem valca</t>
  </si>
  <si>
    <t>Hmotnosť kocky</t>
  </si>
  <si>
    <t>Úloha 5.13</t>
  </si>
  <si>
    <t>Vyriešte danú kvadratickú rovnicu pre rôzne hodnoty parametra b.</t>
  </si>
  <si>
    <r>
      <t>Riešenie x</t>
    </r>
    <r>
      <rPr>
        <vertAlign val="subscript"/>
        <sz val="12"/>
        <rFont val="Times New Roman"/>
        <family val="1"/>
        <charset val="238"/>
      </rPr>
      <t>1</t>
    </r>
  </si>
  <si>
    <r>
      <t>Riešenie x</t>
    </r>
    <r>
      <rPr>
        <vertAlign val="subscript"/>
        <sz val="12"/>
        <rFont val="Times New Roman"/>
        <family val="1"/>
        <charset val="238"/>
      </rPr>
      <t>2</t>
    </r>
  </si>
  <si>
    <t>Úloha 5.14</t>
  </si>
  <si>
    <t>Napitá ťava váži 800 kg, z toho 85 % tvorí voda.</t>
  </si>
  <si>
    <t>Koľko váži smädná ťava, ak voda tvorí 84 % jej hmotnosti?</t>
  </si>
  <si>
    <t>Úloha 5.15</t>
  </si>
  <si>
    <t>Ak vám úloha zo zoológie príliš "nesadla", skúste sa popasovať s podobným ekonomickým problémom:</t>
  </si>
  <si>
    <t>Predajná cena tovaru je 35 €, pričom zisková marža obchodníka tvorí 15 % z nákupnej ceny tovaru.</t>
  </si>
  <si>
    <t>Aká bude predajná cena tovaru, ak sa zisková marža zníži na 12 %?</t>
  </si>
  <si>
    <t>Vymažte resp. odstráňte nasledujúce bunky podľa návodu v ich poznámkach.</t>
  </si>
  <si>
    <t>Z nasledujúcej tabuľky skopírujte niekde blízko nej:</t>
  </si>
  <si>
    <t>a) iba formáty buniek,</t>
  </si>
  <si>
    <t>b) iba obsah buniek (vzorce),</t>
  </si>
  <si>
    <t>c) všetko okrem orámovania,</t>
  </si>
  <si>
    <t>d) iba šírky stĺpcov - do stĺpcov F, G, H.</t>
  </si>
  <si>
    <t>Poznámku v hlavičke predchádzajúcej tabuľky skopírujte do bunky v ľavom hornom rohu nasledujúcej tabuľky.</t>
  </si>
  <si>
    <t>Číselný formát banskobystrického smerového telefónneho čísla použite na zobrazenie smerových čísel ostatných okresov.</t>
  </si>
  <si>
    <t>Vpravo od tabuľky vytvorte jej transponovanú kópiu.</t>
  </si>
  <si>
    <t>ŠPZ</t>
  </si>
  <si>
    <t>STČ</t>
  </si>
  <si>
    <t>Predpokladajme, že jednotková cena tovaru sa počas sledovaných dní menila takto:</t>
  </si>
  <si>
    <r>
      <t xml:space="preserve">Medzi posledné dva stĺpce nasledujúcej tabuľky vložte nový stĺpec, nazvite ho </t>
    </r>
    <r>
      <rPr>
        <sz val="12"/>
        <color indexed="48"/>
        <rFont val="Times New Roman"/>
        <family val="1"/>
        <charset val="238"/>
      </rPr>
      <t>Cena</t>
    </r>
  </si>
  <si>
    <t>a skopírujte doň jednotkové ceny z predchádzajúcej tabuľky. Vypočítajte tržbu za jednotlivé dni.</t>
  </si>
  <si>
    <t>Predaj (ks)</t>
  </si>
  <si>
    <t>Tržba (€)</t>
  </si>
  <si>
    <t>Hodnoty z tabuľky A prekopírujte do tabuľky B tak, že ich odčítate od pôvodných hodnôt v tabuľke B!</t>
  </si>
  <si>
    <t>Hodnoty z tabuľky C prekopírujte do tabuľky D tak, aby neskoršia zmena ktorejkoľvek číselnej hodnoty</t>
  </si>
  <si>
    <t>v tabuľke C mala za následok okamžitú automatickú aktualizáciu jej kópie v tabuľke D.</t>
  </si>
  <si>
    <t>A</t>
  </si>
  <si>
    <t>B</t>
  </si>
  <si>
    <t>C</t>
  </si>
  <si>
    <t>V tabuľke sú uvedené súčasné základné mesačné mzdy vybraných pracovníkov firmy Košiar, s.r.o.</t>
  </si>
  <si>
    <t>Na základe dobrých hospodárskych výsledkov sa majiteľ firmy rozhodol zvýšiť mzdu všetkým pracovníkom</t>
  </si>
  <si>
    <t>o 15%. Dokážete priamo, bez pomoci vzorcov alebo "ručných" výpočtov, upraviť mzdy zamestnancov?</t>
  </si>
  <si>
    <t>Pracovník</t>
  </si>
  <si>
    <t xml:space="preserve">   Mzda (€)</t>
  </si>
  <si>
    <t>Bača</t>
  </si>
  <si>
    <t>Baran</t>
  </si>
  <si>
    <t>Capková</t>
  </si>
  <si>
    <t>Honelník</t>
  </si>
  <si>
    <t>Kozičková</t>
  </si>
  <si>
    <t>Valach</t>
  </si>
  <si>
    <t>Než ste stihli vyriešiť predchádzajúci problém, situácia v Košiari sa drobátko zmenila.</t>
  </si>
  <si>
    <t>Odbory zasiahli a dosiahli sociálny variant: mesačná mzda sa u každého pracovníka zvýši o 70 €.</t>
  </si>
  <si>
    <t>Vykonajte úpravu miezd pre tento prípad, opäť len pomocou špeciálneho kopírovania.</t>
  </si>
  <si>
    <t>Len tak mimochodom, aby ste ani vzorce nezabudli: vypočítajte, ktorý z variantov zvýšenia miezd</t>
  </si>
  <si>
    <t>uvažovaných v predchádzajúcich úlohách bude pre majiteľa firmy Košiar výhodnejší?</t>
  </si>
  <si>
    <t>Úloha 6.10</t>
  </si>
  <si>
    <t>Zmeňte jednorázovo korunové ceny na ceny v eurách pri určenom konverznom kurze.</t>
  </si>
  <si>
    <t>Ceny v eurách zobrazte na dve desatinné miesta.</t>
  </si>
  <si>
    <t>Konverzný kurz</t>
  </si>
  <si>
    <t>Notebook Acer</t>
  </si>
  <si>
    <t>Taška na notebook</t>
  </si>
  <si>
    <t>PC Fujitsu Siemens</t>
  </si>
  <si>
    <t>LCD monitor 22" Fujitsu Siemens</t>
  </si>
  <si>
    <t>LCD monitor 24" Samsung</t>
  </si>
  <si>
    <t>Multifunkčné zariadenie Epson</t>
  </si>
  <si>
    <t>Farebná laserová tlačiareň Canon</t>
  </si>
  <si>
    <t>Externý pevný disk Western Digital</t>
  </si>
  <si>
    <t>USB 2.0 Flash Disk Verbatim 8 GB</t>
  </si>
  <si>
    <t>Na základe jednotkovej ceny tovaru a počtu predaných kusov v jednotlivých dňoch</t>
  </si>
  <si>
    <t>vypočítajte denné tržby z predaja tohto tovaru.</t>
  </si>
  <si>
    <t>Cena za 1 kus:</t>
  </si>
  <si>
    <t xml:space="preserve">Vabank (Vaša banka) ponúka 12-mesačné depozitné certifikáty v nominálnej hodnote 500 eur s výhodným úročením. </t>
  </si>
  <si>
    <t xml:space="preserve">Úroková sadzba certifikátov je konštantná a nezávisí od počtu zakúpených certifikátov. </t>
  </si>
  <si>
    <t>Do prvého riadku druhej tabuľky zadajte uvažovaný počet zakúpených certifikátov (1-20).</t>
  </si>
  <si>
    <t>V ďalších riadkoch vypočítajte:</t>
  </si>
  <si>
    <t>celkovú nominálnu hodnotu daného počtu certifikátov,</t>
  </si>
  <si>
    <t>celkovú hodnotu certifikátov v deň splatnosti (12 mesiacov po zakúpení),</t>
  </si>
  <si>
    <t>čiastku po zdanení, ktorá bude vyplatená majiteľovi daného počtu certifikátov po dni splatnosti.</t>
  </si>
  <si>
    <t>Vypočítané hodnoty zobrazte ako celé čísla, vrátane označenia meny.</t>
  </si>
  <si>
    <t>Úroková sadzba depozitných certifikátov</t>
  </si>
  <si>
    <t>Nominálna hodnota 1 certifikátu</t>
  </si>
  <si>
    <t xml:space="preserve">Počet zakúpených certifikátov  </t>
  </si>
  <si>
    <t xml:space="preserve">Nominálna hodnota certifikátov  </t>
  </si>
  <si>
    <t xml:space="preserve">Hodnota certifikátov ku dňu splatnosti  </t>
  </si>
  <si>
    <t xml:space="preserve">Hodnota certifikátov po zdanení  </t>
  </si>
  <si>
    <t>V tabuľke sú uvedené nominálne hodnoty poštových známok v Sk, ktoré boli vydané na Slovensku v rokoch 1993-2008.</t>
  </si>
  <si>
    <t>Na základe známeho konverzného kurzu prepočítajte ich hodnoty na eurá.</t>
  </si>
  <si>
    <r>
      <t xml:space="preserve">Prepočítané hodnoty </t>
    </r>
    <r>
      <rPr>
        <sz val="12"/>
        <color indexed="10"/>
        <rFont val="Times New Roman"/>
        <family val="1"/>
        <charset val="238"/>
      </rPr>
      <t>zaokrúhlite</t>
    </r>
    <r>
      <rPr>
        <sz val="12"/>
        <rFont val="Times New Roman"/>
        <family val="1"/>
        <charset val="238"/>
      </rPr>
      <t xml:space="preserve"> a </t>
    </r>
    <r>
      <rPr>
        <sz val="12"/>
        <color rgb="FFFF0000"/>
        <rFont val="Times New Roman"/>
        <family val="1"/>
        <charset val="238"/>
      </rPr>
      <t>zobrazte</t>
    </r>
    <r>
      <rPr>
        <sz val="12"/>
        <rFont val="Times New Roman"/>
        <family val="1"/>
        <charset val="238"/>
      </rPr>
      <t xml:space="preserve"> na dve desatinné miesta so symbolom €.</t>
    </r>
  </si>
  <si>
    <t>Nominálna hodnota poštovej známky v Sk</t>
  </si>
  <si>
    <t>Hodnota poštovej známky prepočítaná na euro</t>
  </si>
  <si>
    <t>Poštové známky bez nominálnej hodnoty</t>
  </si>
  <si>
    <t>T2 50 g</t>
  </si>
  <si>
    <t>T2 100 g</t>
  </si>
  <si>
    <t>T2 500 g</t>
  </si>
  <si>
    <t>T1 50 g</t>
  </si>
  <si>
    <t>T1 100 g</t>
  </si>
  <si>
    <t>T1 500 g</t>
  </si>
  <si>
    <t>T2 1000 g</t>
  </si>
  <si>
    <t>T1 1000 g</t>
  </si>
  <si>
    <t>Máte pred sebou počty hlasov, ktoré získali dvaja kandidáti v rozhodujúcom kole prezidentských volieb</t>
  </si>
  <si>
    <t xml:space="preserve">V posledných dvoch stĺpcoch tabuľky pre každý okres vypočítajte, koľko percent voličov v tomto okrese hlasovalo </t>
  </si>
  <si>
    <t>za jednotlivých kandidátov. Výsledné údaje zobrazte v %, na jedno desatinné miesto.</t>
  </si>
  <si>
    <t>Pod textom tejto úlohy vytvorte kópiu predchádzajúcej tabuľky (podľa možností tak, aby na to nedoplatila nasledujúca úloha).</t>
  </si>
  <si>
    <t>Vo vytvorenej kópii vymažte vzorce z posledných dvoch stĺpcov, percentuálne číselné formáty buniek ponechajte.</t>
  </si>
  <si>
    <t>V uprázdnených bunkách potom pre každého kandidáta vypočítajte, koľko percent z celkového počtu svojich hlasov</t>
  </si>
  <si>
    <t>v Banskobystrickom kraji získal v jednotlivých okresoch.</t>
  </si>
  <si>
    <t>Prepravná spoločnosť RozVoz ponúka prepravu kusových zásielok v rámci celého Slovenska.</t>
  </si>
  <si>
    <t>Cena prepravy je súčtom cien za prejdenú vzdialenosť a hmotnosť nákladu; aktuálne sadzby nájdete v rohu tabuľky.</t>
  </si>
  <si>
    <t>Doplňte tabuľku vzorcami tak, aby mohla slúžiť ako cenník prepravy pre vybrané vzdialenosti a hmotnosti.</t>
  </si>
  <si>
    <t>za 1 km</t>
  </si>
  <si>
    <t>za 1 kg</t>
  </si>
  <si>
    <t>H m o t n o s ť   n á k l a d u</t>
  </si>
  <si>
    <t>Vzdialenosť</t>
  </si>
  <si>
    <t>Realizujte výpočty podľa návodov v komentároch buniek, ktoré sa nachádzajú v hlavičkách stĺpcov.</t>
  </si>
  <si>
    <t>Ročná spotreba motorového vozidla</t>
  </si>
  <si>
    <t>Druh vozidla:</t>
  </si>
  <si>
    <t>ŠPZ:</t>
  </si>
  <si>
    <t>Stav ukazovateľa počtu najazdených km na začiatku roka:</t>
  </si>
  <si>
    <t>Koncový stav počítadla (km)</t>
  </si>
  <si>
    <t>Najazdené za mesiac (km)</t>
  </si>
  <si>
    <t>Najazdené od zač. roka (km)</t>
  </si>
  <si>
    <t>Mesačná spotreba
(l)</t>
  </si>
  <si>
    <t>Priemerná spotreba (l/100 km)</t>
  </si>
  <si>
    <t>© Katedra kvantitatívnych metód a informačných systémov EF UMB, 2000-2010</t>
  </si>
  <si>
    <t>Dátum aktualizácie: február 2011</t>
  </si>
  <si>
    <t>podiel počtu bodov z priebežného testu z wordu a celkovej bodovej hodnoty testu (30).</t>
  </si>
  <si>
    <t>Úloha 9.7</t>
  </si>
  <si>
    <t>Úloha 9.8</t>
  </si>
  <si>
    <t>Úloha 9.9</t>
  </si>
  <si>
    <t>Úloha 9.10</t>
  </si>
  <si>
    <t>Úloha 9.11</t>
  </si>
  <si>
    <t>Úloha 9.12</t>
  </si>
  <si>
    <t>Úloha 10.1</t>
  </si>
  <si>
    <t>Úloha 10.2</t>
  </si>
  <si>
    <t>Úloha 10.3</t>
  </si>
  <si>
    <t>Úloha 10.4</t>
  </si>
  <si>
    <t>Úloha 10.5</t>
  </si>
  <si>
    <t>Úloha 10.6</t>
  </si>
  <si>
    <t>Úloha 11.1</t>
  </si>
  <si>
    <t>Úloha 11.2</t>
  </si>
  <si>
    <t>Úloha 11.3</t>
  </si>
  <si>
    <t>Úloha 11.4</t>
  </si>
  <si>
    <t>Úloha 11.5</t>
  </si>
  <si>
    <t>Úloha 11.6</t>
  </si>
  <si>
    <t>Úloha 11.7</t>
  </si>
  <si>
    <t>Úloha 12.1</t>
  </si>
  <si>
    <t>Úloha 12.2</t>
  </si>
  <si>
    <t>Úloha 12.3</t>
  </si>
  <si>
    <t>Úloha 12.4</t>
  </si>
  <si>
    <t>Úloha 12.5</t>
  </si>
  <si>
    <t>Úloha 12.6</t>
  </si>
  <si>
    <t>Úloha 12.7</t>
  </si>
  <si>
    <t>Úloha 12.8</t>
  </si>
  <si>
    <t>Úloha 12.9</t>
  </si>
  <si>
    <t>Úloha 13.1</t>
  </si>
  <si>
    <t>Úloha 13.2</t>
  </si>
  <si>
    <t>Úloha 13.3</t>
  </si>
  <si>
    <t>Úloha 13.4</t>
  </si>
  <si>
    <t>Úloha 13.5</t>
  </si>
  <si>
    <t>Úloha 13.6</t>
  </si>
  <si>
    <t>Úloha 13.7</t>
  </si>
  <si>
    <t>Úloha 14.1</t>
  </si>
  <si>
    <t>Úloha 14.2</t>
  </si>
  <si>
    <t>Úloha 14.3</t>
  </si>
  <si>
    <t>Úloha 14.4</t>
  </si>
  <si>
    <t>Úloha 14.5</t>
  </si>
  <si>
    <t>Úloha 14.6</t>
  </si>
  <si>
    <t>Úloha 14.7</t>
  </si>
  <si>
    <t>Úloha 14.8</t>
  </si>
  <si>
    <t>Úloha 15.1</t>
  </si>
  <si>
    <t>Úloha 15.2</t>
  </si>
  <si>
    <t>Úloha 15.3</t>
  </si>
  <si>
    <t>Úloha 15.4</t>
  </si>
  <si>
    <t>Úloha 15.5</t>
  </si>
  <si>
    <t>Úloha 15.6</t>
  </si>
  <si>
    <t>Na základe údajov o fakultách UMB nachádzajúcich sa v tabuľke v úlohe 12.3 vypočítajte počet študentov UMB</t>
  </si>
  <si>
    <t>Výpočet vykonajte bez toho, aby ste museli skopírovať zdrojovú tabuľku z hárku 12 na tento hárok.</t>
  </si>
  <si>
    <t>Použitím tabuľky v úlohe 12.1 vypočítajte pre jednotlivé bakalárske študijné programy EF UMB</t>
  </si>
  <si>
    <t>Na základe tabuľky v úlohe 10.2 vypočítajte priemerné sadzby korunových termínovaných vkladov</t>
  </si>
  <si>
    <t xml:space="preserve">Riešte úlohu 9.1 za predpokladu, že dovozca poskytuje svojim obchodným partnerom zľavu 5 % </t>
  </si>
  <si>
    <r>
      <t xml:space="preserve">Igor </t>
    </r>
    <r>
      <rPr>
        <b/>
        <sz val="12"/>
        <rFont val="Times New Roman"/>
        <family val="1"/>
        <charset val="238"/>
      </rPr>
      <t>Kollár</t>
    </r>
  </si>
  <si>
    <t>Tajovského 10, 
975 90 Banská Bystrica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</si>
</sst>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7">
    <numFmt numFmtId="164" formatCode="#,##0\ &quot;Sk&quot;;[Red]\-#,##0\ &quot;Sk&quot;"/>
    <numFmt numFmtId="165" formatCode="_-* #,##0.00\ &quot;Sk&quot;_-;\-* #,##0.00\ &quot;Sk&quot;_-;_-* &quot;-&quot;??\ &quot;Sk&quot;_-;_-@_-"/>
    <numFmt numFmtId="166" formatCode="_-* #,##0.00\ _S_k_-;\-* #,##0.00\ _S_k_-;_-* &quot;-&quot;??\ _S_k_-;_-@_-"/>
    <numFmt numFmtId="167" formatCode="[hh]:mm"/>
    <numFmt numFmtId="168" formatCode="General_)"/>
    <numFmt numFmtId="169" formatCode="0&quot; km  &quot;"/>
    <numFmt numFmtId="170" formatCode="0&quot;,-     &quot;"/>
    <numFmt numFmtId="171" formatCode="[=1]0&quot; deň&quot;;[&lt;5]0&quot; dni&quot;;0&quot; dní&quot;"/>
    <numFmt numFmtId="172" formatCode="[=0]0;[&lt;0.01]&quot;:-) už len &quot;[mm]&quot; min.!!&quot;;&quot;:-( ešte &quot;[mm]&quot; min.!&quot;"/>
    <numFmt numFmtId="173" formatCode="_-* #,##0\ &quot;Sk&quot;_-;\-* #,##0\ &quot;Sk&quot;_-;_-* &quot;-&quot;??\ &quot;Sk&quot;_-;_-@_-"/>
    <numFmt numFmtId="174" formatCode="0&quot; cm&quot;"/>
    <numFmt numFmtId="175" formatCode="0.0"/>
    <numFmt numFmtId="176" formatCode="0.0%"/>
    <numFmt numFmtId="177" formatCode="\$0"/>
    <numFmt numFmtId="178" formatCode="0.0%&quot; p.a.&quot;"/>
    <numFmt numFmtId="179" formatCode="####&quot; cm&quot;"/>
    <numFmt numFmtId="180" formatCode="dd/mm/yyyy"/>
    <numFmt numFmtId="181" formatCode="0.0000"/>
    <numFmt numFmtId="182" formatCode="#,##0&quot; vrátane&quot;"/>
    <numFmt numFmtId="183" formatCode="&quot;nad &quot;#,##0"/>
    <numFmt numFmtId="184" formatCode="#,##0\ [$€-1];[Red]\-#,##0\ [$€-1]"/>
    <numFmt numFmtId="185" formatCode="0&quot; strán&quot;"/>
    <numFmt numFmtId="186" formatCode="#,##0.00\ [$€-1]"/>
    <numFmt numFmtId="187" formatCode="mmmm\ yyyy"/>
    <numFmt numFmtId="188" formatCode="#,##0\ [$€-1]"/>
    <numFmt numFmtId="189" formatCode="&quot; - &quot;0"/>
    <numFmt numFmtId="190" formatCode="&quot; - &quot;0.0"/>
    <numFmt numFmtId="191" formatCode="#,##0.00\ [$€-1];\-#,##0.00\ [$€-1]"/>
    <numFmt numFmtId="192" formatCode="&quot;rok&quot;\ 0"/>
    <numFmt numFmtId="193" formatCode="0.0&quot; cm&quot;"/>
    <numFmt numFmtId="194" formatCode="0.00%&quot; p.a.&quot;"/>
    <numFmt numFmtId="195" formatCode="0&quot; kg&quot;"/>
    <numFmt numFmtId="196" formatCode="0,##0"/>
    <numFmt numFmtId="197" formatCode="&quot;1 € = &quot;0.0000\ &quot;Sk&quot;"/>
    <numFmt numFmtId="198" formatCode="#,##0\ [$€-1];\-#,##0\ [$€-1]"/>
    <numFmt numFmtId="199" formatCode="#,##0.0&quot; tis.&quot;"/>
    <numFmt numFmtId="200" formatCode="#,##0&quot; ks&quot;"/>
    <numFmt numFmtId="201" formatCode="0.0&quot; mld. Sk&quot;"/>
    <numFmt numFmtId="202" formatCode="0.00%&quot; HDP&quot;"/>
    <numFmt numFmtId="203" formatCode="#,##0.0&quot; mld. Sk&quot;"/>
    <numFmt numFmtId="204" formatCode="#,##0.00\ [$€-1];[Red]\-#,##0.00\ [$€-1]"/>
    <numFmt numFmtId="205" formatCode="#,##0&quot; kg/m³&quot;"/>
    <numFmt numFmtId="206" formatCode="&quot;b = &quot;0;&quot;b = &quot;\-0"/>
    <numFmt numFmtId="207" formatCode="_-* #,##0.00\ [$€-1]_-;\-* #,##0.00\ [$€-1]_-;_-* &quot;-&quot;??\ [$€-1]_-;_-@_-"/>
    <numFmt numFmtId="208" formatCode="_-* #,##0.0\ &quot;Sk&quot;_-;\-* #,##0.0\ &quot;Sk&quot;_-;_-* &quot;-&quot;??\ &quot;Sk&quot;_-;_-@_-"/>
    <numFmt numFmtId="210" formatCode="[$-F800]dddd\,\ mmmm\ dd\,\ yyyy"/>
    <numFmt numFmtId="212" formatCode="#,##0.00\ [$USD]"/>
  </numFmts>
  <fonts count="33" x14ac:knownFonts="1">
    <font>
      <sz val="10"/>
      <name val="Tms Rmn"/>
      <charset val="238"/>
    </font>
    <font>
      <sz val="10"/>
      <name val="Tms Rmn"/>
      <charset val="238"/>
    </font>
    <font>
      <sz val="8"/>
      <name val="Tms Rmn"/>
      <charset val="238"/>
    </font>
    <font>
      <b/>
      <sz val="8"/>
      <color indexed="81"/>
      <name val="Tahoma"/>
      <family val="2"/>
      <charset val="238"/>
    </font>
    <font>
      <b/>
      <i/>
      <sz val="12"/>
      <color indexed="62"/>
      <name val="Tms Rmn"/>
      <charset val="238"/>
    </font>
    <font>
      <sz val="8"/>
      <color indexed="81"/>
      <name val="Tahoma"/>
      <family val="2"/>
      <charset val="238"/>
    </font>
    <font>
      <sz val="10"/>
      <name val="Arial"/>
      <family val="2"/>
      <charset val="238"/>
    </font>
    <font>
      <sz val="10"/>
      <name val="Courier"/>
      <family val="1"/>
      <charset val="238"/>
    </font>
    <font>
      <u/>
      <sz val="10"/>
      <color indexed="12"/>
      <name val="Tms Rmn"/>
      <charset val="238"/>
    </font>
    <font>
      <vertAlign val="superscript"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12"/>
      <name val="Arial"/>
      <family val="2"/>
      <charset val="238"/>
    </font>
    <font>
      <b/>
      <sz val="10"/>
      <name val="Arial"/>
      <family val="2"/>
      <charset val="238"/>
    </font>
    <font>
      <sz val="10"/>
      <color indexed="9"/>
      <name val="Arial"/>
      <family val="2"/>
      <charset val="238"/>
    </font>
    <font>
      <u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 CE"/>
      <charset val="238"/>
    </font>
    <font>
      <sz val="10"/>
      <color indexed="17"/>
      <name val="Arial"/>
      <family val="2"/>
      <charset val="238"/>
    </font>
    <font>
      <b/>
      <u/>
      <sz val="10"/>
      <color indexed="12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8"/>
      <color indexed="81"/>
      <name val="Tahoma"/>
      <family val="2"/>
    </font>
    <font>
      <b/>
      <i/>
      <sz val="12"/>
      <color indexed="6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indexed="48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vertAlign val="subscript"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u/>
      <sz val="10"/>
      <color rgb="FF0066FF"/>
      <name val="Arial"/>
      <family val="2"/>
      <charset val="238"/>
    </font>
    <font>
      <b/>
      <sz val="10"/>
      <name val="Tms Rmn"/>
      <charset val="238"/>
    </font>
    <font>
      <b/>
      <sz val="8"/>
      <name val="Tms Rmn"/>
      <charset val="238"/>
    </font>
  </fonts>
  <fills count="20">
    <fill>
      <patternFill patternType="none"/>
    </fill>
    <fill>
      <patternFill patternType="gray125"/>
    </fill>
    <fill>
      <patternFill patternType="gray0625">
        <bgColor indexed="15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9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30"/>
      </left>
      <right/>
      <top/>
      <bottom/>
      <diagonal/>
    </border>
    <border>
      <left/>
      <right style="double">
        <color indexed="30"/>
      </right>
      <top/>
      <bottom/>
      <diagonal/>
    </border>
    <border>
      <left style="double">
        <color indexed="30"/>
      </left>
      <right/>
      <top/>
      <bottom style="double">
        <color indexed="30"/>
      </bottom>
      <diagonal/>
    </border>
    <border>
      <left/>
      <right/>
      <top/>
      <bottom style="double">
        <color indexed="30"/>
      </bottom>
      <diagonal/>
    </border>
    <border>
      <left/>
      <right style="double">
        <color indexed="30"/>
      </right>
      <top/>
      <bottom style="double">
        <color indexed="30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slantDashDot">
        <color indexed="64"/>
      </left>
      <right style="slantDashDot">
        <color indexed="64"/>
      </right>
      <top style="slantDashDot">
        <color indexed="64"/>
      </top>
      <bottom style="thin">
        <color indexed="64"/>
      </bottom>
      <diagonal/>
    </border>
    <border>
      <left style="slantDashDot">
        <color indexed="64"/>
      </left>
      <right style="slantDashDot">
        <color indexed="64"/>
      </right>
      <top style="thin">
        <color indexed="64"/>
      </top>
      <bottom style="thin">
        <color indexed="64"/>
      </bottom>
      <diagonal/>
    </border>
    <border>
      <left style="slantDashDot">
        <color indexed="64"/>
      </left>
      <right style="slantDashDot">
        <color indexed="64"/>
      </right>
      <top style="thin">
        <color indexed="64"/>
      </top>
      <bottom style="slantDashDot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slantDashDot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slantDashDot">
        <color indexed="64"/>
      </bottom>
      <diagonal/>
    </border>
    <border>
      <left style="slantDashDot">
        <color indexed="64"/>
      </left>
      <right style="slantDashDot">
        <color indexed="64"/>
      </right>
      <top style="slantDashDot">
        <color indexed="64"/>
      </top>
      <bottom style="slantDashDot">
        <color indexed="64"/>
      </bottom>
      <diagonal/>
    </border>
    <border>
      <left/>
      <right style="thin">
        <color indexed="64"/>
      </right>
      <top style="slantDashDot">
        <color indexed="64"/>
      </top>
      <bottom style="slantDashDot">
        <color indexed="64"/>
      </bottom>
      <diagonal/>
    </border>
    <border>
      <left style="thin">
        <color indexed="64"/>
      </left>
      <right/>
      <top style="slantDashDot">
        <color indexed="64"/>
      </top>
      <bottom style="slantDashDot">
        <color indexed="64"/>
      </bottom>
      <diagonal/>
    </border>
    <border>
      <left style="mediumDashDot">
        <color indexed="64"/>
      </left>
      <right style="slantDashDot">
        <color indexed="64"/>
      </right>
      <top style="slantDashDot">
        <color indexed="64"/>
      </top>
      <bottom style="slantDashDot">
        <color indexed="64"/>
      </bottom>
      <diagonal/>
    </border>
    <border>
      <left style="mediumDashDot">
        <color indexed="64"/>
      </left>
      <right style="slantDashDot">
        <color indexed="64"/>
      </right>
      <top/>
      <bottom style="thin">
        <color indexed="64"/>
      </bottom>
      <diagonal/>
    </border>
    <border>
      <left style="mediumDashDot">
        <color indexed="64"/>
      </left>
      <right style="slantDashDot">
        <color indexed="64"/>
      </right>
      <top style="thin">
        <color indexed="64"/>
      </top>
      <bottom style="thin">
        <color indexed="64"/>
      </bottom>
      <diagonal/>
    </border>
    <border>
      <left style="mediumDashDot">
        <color indexed="64"/>
      </left>
      <right style="slantDashDot">
        <color indexed="64"/>
      </right>
      <top style="thin">
        <color indexed="64"/>
      </top>
      <bottom style="slantDashDot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30"/>
      </left>
      <right/>
      <top style="double">
        <color indexed="30"/>
      </top>
      <bottom/>
      <diagonal/>
    </border>
    <border>
      <left/>
      <right/>
      <top style="double">
        <color indexed="30"/>
      </top>
      <bottom/>
      <diagonal/>
    </border>
    <border>
      <left/>
      <right style="double">
        <color indexed="30"/>
      </right>
      <top style="double">
        <color indexed="30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 diagonalUp="1" diagonalDown="1">
      <left/>
      <right/>
      <top/>
      <bottom/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1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168" fontId="7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1" fillId="0" borderId="0"/>
    <xf numFmtId="9" fontId="1" fillId="0" borderId="0" applyFont="0" applyFill="0" applyBorder="0" applyAlignment="0" applyProtection="0"/>
    <xf numFmtId="0" fontId="4" fillId="2" borderId="1">
      <alignment horizontal="center" vertical="center" textRotation="90" wrapText="1"/>
    </xf>
    <xf numFmtId="166" fontId="1" fillId="0" borderId="0" applyFont="0" applyFill="0" applyBorder="0" applyAlignment="0" applyProtection="0"/>
    <xf numFmtId="0" fontId="1" fillId="0" borderId="0"/>
  </cellStyleXfs>
  <cellXfs count="750">
    <xf numFmtId="0" fontId="0" fillId="0" borderId="0" xfId="0"/>
    <xf numFmtId="0" fontId="12" fillId="0" borderId="0" xfId="0" applyFont="1"/>
    <xf numFmtId="0" fontId="12" fillId="0" borderId="52" xfId="0" applyFont="1" applyBorder="1" applyAlignment="1" applyProtection="1">
      <alignment horizontal="center"/>
    </xf>
    <xf numFmtId="0" fontId="12" fillId="0" borderId="53" xfId="0" applyFont="1" applyBorder="1" applyAlignment="1" applyProtection="1">
      <alignment horizontal="centerContinuous"/>
    </xf>
    <xf numFmtId="0" fontId="12" fillId="0" borderId="55" xfId="0" applyFont="1" applyBorder="1" applyAlignment="1" applyProtection="1">
      <alignment horizontal="center"/>
    </xf>
    <xf numFmtId="0" fontId="12" fillId="0" borderId="56" xfId="0" applyFont="1" applyBorder="1" applyAlignment="1" applyProtection="1">
      <alignment horizontal="center"/>
    </xf>
    <xf numFmtId="0" fontId="12" fillId="0" borderId="57" xfId="0" applyFont="1" applyBorder="1" applyAlignment="1" applyProtection="1">
      <alignment horizontal="center"/>
    </xf>
    <xf numFmtId="0" fontId="12" fillId="0" borderId="58" xfId="0" applyFont="1" applyBorder="1" applyAlignment="1" applyProtection="1">
      <alignment horizontal="center"/>
    </xf>
    <xf numFmtId="0" fontId="12" fillId="0" borderId="59" xfId="0" applyFont="1" applyBorder="1" applyAlignment="1" applyProtection="1">
      <alignment horizontal="center"/>
    </xf>
    <xf numFmtId="0" fontId="12" fillId="5" borderId="70" xfId="0" applyFont="1" applyFill="1" applyBorder="1" applyAlignment="1">
      <alignment horizontal="left" vertical="center"/>
    </xf>
    <xf numFmtId="0" fontId="12" fillId="5" borderId="72" xfId="0" applyFont="1" applyFill="1" applyBorder="1" applyAlignment="1">
      <alignment horizontal="center" vertical="center"/>
    </xf>
    <xf numFmtId="0" fontId="12" fillId="0" borderId="88" xfId="0" applyFont="1" applyBorder="1" applyAlignment="1">
      <alignment horizontal="center"/>
    </xf>
    <xf numFmtId="0" fontId="12" fillId="5" borderId="91" xfId="0" applyFont="1" applyFill="1" applyBorder="1" applyAlignment="1">
      <alignment horizontal="center" vertical="center"/>
    </xf>
    <xf numFmtId="0" fontId="14" fillId="0" borderId="0" xfId="0" applyFont="1"/>
    <xf numFmtId="0" fontId="13" fillId="0" borderId="0" xfId="0" applyFont="1" applyBorder="1" applyProtection="1">
      <protection hidden="1"/>
    </xf>
    <xf numFmtId="0" fontId="12" fillId="5" borderId="99" xfId="0" applyFont="1" applyFill="1" applyBorder="1"/>
    <xf numFmtId="0" fontId="15" fillId="5" borderId="34" xfId="0" applyFont="1" applyFill="1" applyBorder="1"/>
    <xf numFmtId="0" fontId="12" fillId="5" borderId="47" xfId="0" applyFont="1" applyFill="1" applyBorder="1"/>
    <xf numFmtId="0" fontId="12" fillId="5" borderId="124" xfId="0" applyFont="1" applyFill="1" applyBorder="1"/>
    <xf numFmtId="0" fontId="17" fillId="3" borderId="0" xfId="0" applyFont="1" applyFill="1" applyAlignment="1">
      <alignment horizontal="left" wrapText="1"/>
    </xf>
    <xf numFmtId="0" fontId="17" fillId="3" borderId="0" xfId="0" applyFont="1" applyFill="1"/>
    <xf numFmtId="0" fontId="17" fillId="3" borderId="0" xfId="0" applyFont="1" applyFill="1" applyAlignment="1"/>
    <xf numFmtId="0" fontId="17" fillId="8" borderId="0" xfId="0" applyFont="1" applyFill="1"/>
    <xf numFmtId="3" fontId="17" fillId="8" borderId="0" xfId="0" applyNumberFormat="1" applyFont="1" applyFill="1"/>
    <xf numFmtId="0" fontId="6" fillId="0" borderId="0" xfId="0" applyFont="1"/>
    <xf numFmtId="0" fontId="6" fillId="0" borderId="0" xfId="0" applyFont="1" applyBorder="1" applyAlignment="1">
      <alignment horizontal="centerContinuous"/>
    </xf>
    <xf numFmtId="0" fontId="6" fillId="0" borderId="0" xfId="0" applyFont="1" applyAlignment="1">
      <alignment horizontal="centerContinuous"/>
    </xf>
    <xf numFmtId="0" fontId="18" fillId="0" borderId="0" xfId="1" applyFont="1" applyAlignment="1" applyProtection="1"/>
    <xf numFmtId="0" fontId="19" fillId="0" borderId="0" xfId="1" applyFont="1" applyAlignment="1" applyProtection="1"/>
    <xf numFmtId="0" fontId="6" fillId="0" borderId="14" xfId="0" applyFont="1" applyBorder="1"/>
    <xf numFmtId="0" fontId="6" fillId="0" borderId="14" xfId="0" applyFont="1" applyBorder="1" applyAlignment="1">
      <alignment horizontal="center"/>
    </xf>
    <xf numFmtId="0" fontId="6" fillId="0" borderId="0" xfId="0" applyFont="1" applyAlignment="1">
      <alignment horizontal="center"/>
    </xf>
    <xf numFmtId="14" fontId="6" fillId="0" borderId="0" xfId="0" applyNumberFormat="1" applyFont="1"/>
    <xf numFmtId="14" fontId="6" fillId="0" borderId="14" xfId="0" applyNumberFormat="1" applyFont="1" applyBorder="1"/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14" fontId="6" fillId="0" borderId="0" xfId="0" applyNumberFormat="1" applyFont="1" applyBorder="1"/>
    <xf numFmtId="0" fontId="6" fillId="0" borderId="0" xfId="0" applyFont="1" applyFill="1"/>
    <xf numFmtId="0" fontId="6" fillId="0" borderId="15" xfId="0" pivotButton="1" applyFont="1" applyBorder="1"/>
    <xf numFmtId="0" fontId="6" fillId="0" borderId="15" xfId="0" applyFont="1" applyBorder="1"/>
    <xf numFmtId="0" fontId="6" fillId="0" borderId="16" xfId="0" pivotButton="1" applyFont="1" applyBorder="1"/>
    <xf numFmtId="0" fontId="6" fillId="0" borderId="17" xfId="0" applyFont="1" applyBorder="1"/>
    <xf numFmtId="0" fontId="6" fillId="0" borderId="18" xfId="0" applyFont="1" applyBorder="1"/>
    <xf numFmtId="0" fontId="6" fillId="0" borderId="16" xfId="0" applyFont="1" applyBorder="1"/>
    <xf numFmtId="0" fontId="6" fillId="0" borderId="19" xfId="0" applyFont="1" applyBorder="1"/>
    <xf numFmtId="0" fontId="6" fillId="0" borderId="20" xfId="0" applyFont="1" applyBorder="1"/>
    <xf numFmtId="0" fontId="6" fillId="0" borderId="16" xfId="0" applyNumberFormat="1" applyFont="1" applyBorder="1"/>
    <xf numFmtId="0" fontId="6" fillId="0" borderId="19" xfId="0" applyNumberFormat="1" applyFont="1" applyBorder="1"/>
    <xf numFmtId="0" fontId="6" fillId="0" borderId="20" xfId="0" applyNumberFormat="1" applyFont="1" applyBorder="1"/>
    <xf numFmtId="0" fontId="6" fillId="0" borderId="21" xfId="0" applyFont="1" applyBorder="1"/>
    <xf numFmtId="0" fontId="6" fillId="0" borderId="21" xfId="0" applyNumberFormat="1" applyFont="1" applyBorder="1"/>
    <xf numFmtId="0" fontId="6" fillId="0" borderId="0" xfId="0" applyNumberFormat="1" applyFont="1"/>
    <xf numFmtId="0" fontId="6" fillId="0" borderId="22" xfId="0" applyNumberFormat="1" applyFont="1" applyBorder="1"/>
    <xf numFmtId="0" fontId="6" fillId="0" borderId="23" xfId="0" applyFont="1" applyBorder="1"/>
    <xf numFmtId="0" fontId="6" fillId="0" borderId="23" xfId="0" applyNumberFormat="1" applyFont="1" applyBorder="1"/>
    <xf numFmtId="0" fontId="6" fillId="0" borderId="24" xfId="0" applyNumberFormat="1" applyFont="1" applyBorder="1"/>
    <xf numFmtId="0" fontId="6" fillId="0" borderId="15" xfId="0" applyNumberFormat="1" applyFont="1" applyBorder="1"/>
    <xf numFmtId="0" fontId="6" fillId="3" borderId="0" xfId="0" applyFont="1" applyFill="1"/>
    <xf numFmtId="0" fontId="6" fillId="3" borderId="0" xfId="0" applyFont="1" applyFill="1" applyAlignment="1">
      <alignment horizontal="right"/>
    </xf>
    <xf numFmtId="0" fontId="6" fillId="4" borderId="25" xfId="0" applyFont="1" applyFill="1" applyBorder="1" applyAlignment="1">
      <alignment horizontal="left" vertical="top"/>
    </xf>
    <xf numFmtId="0" fontId="6" fillId="4" borderId="0" xfId="0" applyFont="1" applyFill="1" applyBorder="1" applyAlignment="1">
      <alignment horizontal="center" vertical="top" wrapText="1"/>
    </xf>
    <xf numFmtId="0" fontId="6" fillId="4" borderId="0" xfId="0" applyFont="1" applyFill="1" applyBorder="1" applyAlignment="1">
      <alignment horizontal="center" vertical="top"/>
    </xf>
    <xf numFmtId="0" fontId="6" fillId="4" borderId="26" xfId="0" applyFont="1" applyFill="1" applyBorder="1" applyAlignment="1">
      <alignment horizontal="center" vertical="top" wrapText="1"/>
    </xf>
    <xf numFmtId="0" fontId="6" fillId="0" borderId="25" xfId="0" applyFont="1" applyBorder="1"/>
    <xf numFmtId="180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173" fontId="6" fillId="0" borderId="0" xfId="2" applyNumberFormat="1" applyFont="1" applyBorder="1"/>
    <xf numFmtId="173" fontId="6" fillId="0" borderId="26" xfId="2" applyNumberFormat="1" applyFont="1" applyBorder="1"/>
    <xf numFmtId="0" fontId="6" fillId="0" borderId="27" xfId="0" applyFont="1" applyBorder="1"/>
    <xf numFmtId="180" fontId="6" fillId="0" borderId="28" xfId="0" applyNumberFormat="1" applyFont="1" applyBorder="1" applyAlignment="1">
      <alignment horizontal="center"/>
    </xf>
    <xf numFmtId="0" fontId="6" fillId="0" borderId="28" xfId="0" applyFont="1" applyBorder="1" applyAlignment="1">
      <alignment horizontal="left"/>
    </xf>
    <xf numFmtId="173" fontId="6" fillId="0" borderId="28" xfId="2" applyNumberFormat="1" applyFont="1" applyBorder="1"/>
    <xf numFmtId="173" fontId="6" fillId="0" borderId="29" xfId="2" applyNumberFormat="1" applyFont="1" applyBorder="1"/>
    <xf numFmtId="0" fontId="6" fillId="5" borderId="4" xfId="0" applyFont="1" applyFill="1" applyBorder="1" applyAlignment="1">
      <alignment horizontal="left"/>
    </xf>
    <xf numFmtId="0" fontId="6" fillId="5" borderId="5" xfId="0" applyFont="1" applyFill="1" applyBorder="1" applyAlignment="1">
      <alignment horizontal="right"/>
    </xf>
    <xf numFmtId="0" fontId="6" fillId="5" borderId="30" xfId="0" applyFont="1" applyFill="1" applyBorder="1" applyAlignment="1">
      <alignment horizontal="right"/>
    </xf>
    <xf numFmtId="0" fontId="6" fillId="6" borderId="95" xfId="0" applyFont="1" applyFill="1" applyBorder="1"/>
    <xf numFmtId="0" fontId="6" fillId="5" borderId="12" xfId="0" applyFont="1" applyFill="1" applyBorder="1" applyAlignment="1">
      <alignment horizontal="left"/>
    </xf>
    <xf numFmtId="0" fontId="6" fillId="5" borderId="7" xfId="0" applyFont="1" applyFill="1" applyBorder="1" applyAlignment="1">
      <alignment horizontal="right"/>
    </xf>
    <xf numFmtId="0" fontId="6" fillId="5" borderId="32" xfId="0" applyFont="1" applyFill="1" applyBorder="1" applyAlignment="1">
      <alignment horizontal="right"/>
    </xf>
    <xf numFmtId="0" fontId="6" fillId="6" borderId="96" xfId="0" applyFont="1" applyFill="1" applyBorder="1"/>
    <xf numFmtId="0" fontId="6" fillId="5" borderId="34" xfId="0" applyFont="1" applyFill="1" applyBorder="1" applyAlignment="1">
      <alignment horizontal="left"/>
    </xf>
    <xf numFmtId="0" fontId="6" fillId="5" borderId="0" xfId="0" applyFont="1" applyFill="1" applyBorder="1" applyAlignment="1">
      <alignment horizontal="right"/>
    </xf>
    <xf numFmtId="0" fontId="6" fillId="5" borderId="35" xfId="0" applyFont="1" applyFill="1" applyBorder="1" applyAlignment="1">
      <alignment horizontal="right"/>
    </xf>
    <xf numFmtId="0" fontId="6" fillId="5" borderId="13" xfId="0" applyFont="1" applyFill="1" applyBorder="1" applyAlignment="1">
      <alignment horizontal="left"/>
    </xf>
    <xf numFmtId="0" fontId="6" fillId="5" borderId="9" xfId="0" applyFont="1" applyFill="1" applyBorder="1" applyAlignment="1">
      <alignment horizontal="right"/>
    </xf>
    <xf numFmtId="0" fontId="6" fillId="5" borderId="36" xfId="0" applyFont="1" applyFill="1" applyBorder="1" applyAlignment="1">
      <alignment horizontal="right"/>
    </xf>
    <xf numFmtId="0" fontId="6" fillId="6" borderId="97" xfId="0" applyFont="1" applyFill="1" applyBorder="1"/>
    <xf numFmtId="168" fontId="6" fillId="0" borderId="37" xfId="3" applyFont="1" applyBorder="1"/>
    <xf numFmtId="168" fontId="6" fillId="0" borderId="37" xfId="3" applyFont="1" applyBorder="1" applyAlignment="1">
      <alignment horizontal="right"/>
    </xf>
    <xf numFmtId="14" fontId="6" fillId="0" borderId="38" xfId="3" applyNumberFormat="1" applyFont="1" applyFill="1" applyBorder="1"/>
    <xf numFmtId="168" fontId="6" fillId="5" borderId="2" xfId="3" applyFont="1" applyFill="1" applyBorder="1"/>
    <xf numFmtId="168" fontId="6" fillId="5" borderId="2" xfId="3" applyFont="1" applyFill="1" applyBorder="1" applyAlignment="1">
      <alignment horizontal="center"/>
    </xf>
    <xf numFmtId="168" fontId="6" fillId="5" borderId="2" xfId="3" applyFont="1" applyFill="1" applyBorder="1" applyAlignment="1">
      <alignment horizontal="right"/>
    </xf>
    <xf numFmtId="168" fontId="6" fillId="0" borderId="39" xfId="3" applyFont="1" applyFill="1" applyBorder="1" applyAlignment="1">
      <alignment horizontal="left"/>
    </xf>
    <xf numFmtId="168" fontId="6" fillId="6" borderId="39" xfId="3" applyFont="1" applyFill="1" applyBorder="1" applyAlignment="1">
      <alignment horizontal="left"/>
    </xf>
    <xf numFmtId="168" fontId="6" fillId="6" borderId="39" xfId="3" applyFont="1" applyFill="1" applyBorder="1" applyAlignment="1">
      <alignment horizontal="center"/>
    </xf>
    <xf numFmtId="168" fontId="6" fillId="0" borderId="39" xfId="3" applyFont="1" applyFill="1" applyBorder="1" applyAlignment="1">
      <alignment horizontal="center"/>
    </xf>
    <xf numFmtId="168" fontId="6" fillId="6" borderId="39" xfId="3" applyFont="1" applyFill="1" applyBorder="1" applyAlignment="1">
      <alignment horizontal="right"/>
    </xf>
    <xf numFmtId="168" fontId="6" fillId="0" borderId="38" xfId="3" applyFont="1" applyFill="1" applyBorder="1" applyAlignment="1">
      <alignment horizontal="left"/>
    </xf>
    <xf numFmtId="168" fontId="6" fillId="6" borderId="38" xfId="3" applyFont="1" applyFill="1" applyBorder="1" applyAlignment="1">
      <alignment horizontal="left"/>
    </xf>
    <xf numFmtId="168" fontId="6" fillId="6" borderId="38" xfId="3" applyFont="1" applyFill="1" applyBorder="1" applyAlignment="1">
      <alignment horizontal="center"/>
    </xf>
    <xf numFmtId="168" fontId="6" fillId="0" borderId="38" xfId="3" applyFont="1" applyFill="1" applyBorder="1" applyAlignment="1">
      <alignment horizontal="center"/>
    </xf>
    <xf numFmtId="168" fontId="6" fillId="6" borderId="38" xfId="3" applyFont="1" applyFill="1" applyBorder="1"/>
    <xf numFmtId="168" fontId="6" fillId="0" borderId="0" xfId="3" applyFont="1"/>
    <xf numFmtId="168" fontId="6" fillId="0" borderId="0" xfId="3" applyFont="1" applyAlignment="1">
      <alignment horizontal="right"/>
    </xf>
    <xf numFmtId="168" fontId="6" fillId="6" borderId="72" xfId="3" applyFont="1" applyFill="1" applyBorder="1"/>
    <xf numFmtId="168" fontId="6" fillId="0" borderId="40" xfId="3" applyFont="1" applyBorder="1" applyAlignment="1" applyProtection="1">
      <alignment horizontal="centerContinuous" vertical="center"/>
    </xf>
    <xf numFmtId="168" fontId="6" fillId="0" borderId="41" xfId="3" applyFont="1" applyBorder="1" applyAlignment="1">
      <alignment horizontal="centerContinuous"/>
    </xf>
    <xf numFmtId="168" fontId="6" fillId="0" borderId="42" xfId="3" applyFont="1" applyBorder="1" applyAlignment="1">
      <alignment horizontal="centerContinuous"/>
    </xf>
    <xf numFmtId="168" fontId="6" fillId="0" borderId="43" xfId="3" applyFont="1" applyBorder="1" applyAlignment="1" applyProtection="1">
      <alignment horizontal="left" vertical="center"/>
    </xf>
    <xf numFmtId="168" fontId="6" fillId="0" borderId="43" xfId="3" applyFont="1" applyBorder="1" applyAlignment="1" applyProtection="1">
      <alignment horizontal="center" vertical="center"/>
    </xf>
    <xf numFmtId="168" fontId="6" fillId="0" borderId="44" xfId="3" applyFont="1" applyBorder="1" applyAlignment="1" applyProtection="1">
      <alignment horizontal="left"/>
    </xf>
    <xf numFmtId="168" fontId="6" fillId="0" borderId="44" xfId="3" applyFont="1" applyBorder="1" applyAlignment="1" applyProtection="1">
      <alignment horizontal="center"/>
    </xf>
    <xf numFmtId="191" fontId="6" fillId="0" borderId="44" xfId="3" applyNumberFormat="1" applyFont="1" applyBorder="1" applyProtection="1"/>
    <xf numFmtId="168" fontId="6" fillId="0" borderId="45" xfId="3" applyFont="1" applyBorder="1" applyAlignment="1" applyProtection="1">
      <alignment horizontal="left"/>
    </xf>
    <xf numFmtId="168" fontId="6" fillId="0" borderId="45" xfId="3" applyFont="1" applyBorder="1" applyAlignment="1" applyProtection="1">
      <alignment horizontal="center"/>
    </xf>
    <xf numFmtId="191" fontId="6" fillId="0" borderId="45" xfId="3" applyNumberFormat="1" applyFont="1" applyBorder="1" applyProtection="1"/>
    <xf numFmtId="0" fontId="6" fillId="0" borderId="0" xfId="4" applyFont="1"/>
    <xf numFmtId="169" fontId="6" fillId="5" borderId="46" xfId="0" applyNumberFormat="1" applyFont="1" applyFill="1" applyBorder="1"/>
    <xf numFmtId="0" fontId="6" fillId="5" borderId="138" xfId="0" applyFont="1" applyFill="1" applyBorder="1" applyAlignment="1">
      <alignment horizontal="centerContinuous"/>
    </xf>
    <xf numFmtId="0" fontId="6" fillId="5" borderId="139" xfId="0" applyFont="1" applyFill="1" applyBorder="1" applyAlignment="1">
      <alignment horizontal="centerContinuous"/>
    </xf>
    <xf numFmtId="0" fontId="6" fillId="5" borderId="140" xfId="0" applyFont="1" applyFill="1" applyBorder="1" applyAlignment="1">
      <alignment horizontal="centerContinuous"/>
    </xf>
    <xf numFmtId="2" fontId="6" fillId="6" borderId="46" xfId="0" applyNumberFormat="1" applyFont="1" applyFill="1" applyBorder="1"/>
    <xf numFmtId="0" fontId="6" fillId="5" borderId="141" xfId="0" applyFont="1" applyFill="1" applyBorder="1" applyAlignment="1">
      <alignment horizontal="centerContinuous"/>
    </xf>
    <xf numFmtId="0" fontId="6" fillId="5" borderId="142" xfId="0" applyFont="1" applyFill="1" applyBorder="1" applyAlignment="1">
      <alignment horizontal="centerContinuous"/>
    </xf>
    <xf numFmtId="0" fontId="6" fillId="5" borderId="143" xfId="0" applyFont="1" applyFill="1" applyBorder="1" applyAlignment="1">
      <alignment horizontal="centerContinuous"/>
    </xf>
    <xf numFmtId="0" fontId="6" fillId="0" borderId="34" xfId="0" applyFont="1" applyBorder="1" applyAlignment="1">
      <alignment horizontal="right"/>
    </xf>
    <xf numFmtId="169" fontId="6" fillId="0" borderId="0" xfId="0" applyNumberFormat="1" applyFont="1" applyBorder="1" applyAlignment="1">
      <alignment horizontal="right"/>
    </xf>
    <xf numFmtId="2" fontId="6" fillId="0" borderId="125" xfId="0" applyNumberFormat="1" applyFont="1" applyBorder="1" applyAlignment="1">
      <alignment horizontal="right" indent="1"/>
    </xf>
    <xf numFmtId="0" fontId="6" fillId="0" borderId="47" xfId="0" applyFont="1" applyBorder="1" applyAlignment="1">
      <alignment horizontal="right"/>
    </xf>
    <xf numFmtId="169" fontId="6" fillId="0" borderId="14" xfId="0" applyNumberFormat="1" applyFont="1" applyBorder="1" applyAlignment="1">
      <alignment horizontal="right"/>
    </xf>
    <xf numFmtId="2" fontId="6" fillId="0" borderId="126" xfId="0" applyNumberFormat="1" applyFont="1" applyBorder="1" applyAlignment="1">
      <alignment horizontal="right" indent="1"/>
    </xf>
    <xf numFmtId="0" fontId="6" fillId="0" borderId="0" xfId="0" applyFont="1" applyBorder="1" applyAlignment="1">
      <alignment horizontal="right"/>
    </xf>
    <xf numFmtId="170" fontId="6" fillId="0" borderId="0" xfId="0" applyNumberFormat="1" applyFont="1" applyBorder="1" applyAlignment="1">
      <alignment horizontal="right"/>
    </xf>
    <xf numFmtId="0" fontId="6" fillId="0" borderId="48" xfId="4" applyFont="1" applyBorder="1"/>
    <xf numFmtId="0" fontId="6" fillId="0" borderId="49" xfId="4" applyFont="1" applyBorder="1"/>
    <xf numFmtId="0" fontId="6" fillId="0" borderId="38" xfId="4" applyFont="1" applyBorder="1" applyAlignment="1">
      <alignment horizontal="center"/>
    </xf>
    <xf numFmtId="0" fontId="6" fillId="0" borderId="48" xfId="4" applyFont="1" applyBorder="1" applyAlignment="1">
      <alignment horizontal="left"/>
    </xf>
    <xf numFmtId="0" fontId="6" fillId="0" borderId="104" xfId="4" applyFont="1" applyBorder="1" applyAlignment="1">
      <alignment horizontal="center"/>
    </xf>
    <xf numFmtId="0" fontId="6" fillId="0" borderId="49" xfId="4" applyFont="1" applyBorder="1" applyAlignment="1">
      <alignment horizontal="center"/>
    </xf>
    <xf numFmtId="185" fontId="6" fillId="0" borderId="38" xfId="4" applyNumberFormat="1" applyFont="1" applyBorder="1"/>
    <xf numFmtId="185" fontId="6" fillId="0" borderId="48" xfId="4" applyNumberFormat="1" applyFont="1" applyBorder="1"/>
    <xf numFmtId="185" fontId="6" fillId="0" borderId="104" xfId="4" applyNumberFormat="1" applyFont="1" applyBorder="1"/>
    <xf numFmtId="185" fontId="6" fillId="0" borderId="49" xfId="4" applyNumberFormat="1" applyFont="1" applyBorder="1"/>
    <xf numFmtId="186" fontId="6" fillId="0" borderId="38" xfId="4" applyNumberFormat="1" applyFont="1" applyBorder="1"/>
    <xf numFmtId="0" fontId="6" fillId="0" borderId="50" xfId="4" applyFont="1" applyBorder="1"/>
    <xf numFmtId="0" fontId="6" fillId="0" borderId="51" xfId="4" applyFont="1" applyBorder="1"/>
    <xf numFmtId="0" fontId="6" fillId="0" borderId="131" xfId="4" applyFont="1" applyBorder="1"/>
    <xf numFmtId="0" fontId="6" fillId="0" borderId="132" xfId="4" applyFont="1" applyBorder="1" applyAlignment="1">
      <alignment horizontal="center"/>
    </xf>
    <xf numFmtId="0" fontId="6" fillId="6" borderId="14" xfId="4" applyFont="1" applyFill="1" applyBorder="1"/>
    <xf numFmtId="0" fontId="6" fillId="6" borderId="145" xfId="4" applyFont="1" applyFill="1" applyBorder="1"/>
    <xf numFmtId="0" fontId="6" fillId="6" borderId="126" xfId="4" applyFont="1" applyFill="1" applyBorder="1"/>
    <xf numFmtId="0" fontId="6" fillId="0" borderId="0" xfId="0" applyFont="1" applyFill="1" applyAlignment="1">
      <alignment horizontal="right"/>
    </xf>
    <xf numFmtId="0" fontId="6" fillId="0" borderId="4" xfId="4" applyNumberFormat="1" applyFont="1" applyBorder="1" applyAlignment="1"/>
    <xf numFmtId="0" fontId="6" fillId="0" borderId="5" xfId="0" applyNumberFormat="1" applyFont="1" applyBorder="1" applyAlignment="1"/>
    <xf numFmtId="0" fontId="6" fillId="0" borderId="128" xfId="4" applyNumberFormat="1" applyFont="1" applyFill="1" applyBorder="1" applyAlignment="1"/>
    <xf numFmtId="0" fontId="6" fillId="0" borderId="0" xfId="0" applyNumberFormat="1" applyFont="1" applyAlignment="1"/>
    <xf numFmtId="0" fontId="6" fillId="0" borderId="0" xfId="0" applyNumberFormat="1" applyFont="1" applyAlignment="1">
      <alignment horizontal="center"/>
    </xf>
    <xf numFmtId="0" fontId="6" fillId="0" borderId="12" xfId="0" applyNumberFormat="1" applyFont="1" applyBorder="1" applyAlignment="1"/>
    <xf numFmtId="0" fontId="6" fillId="0" borderId="7" xfId="0" applyNumberFormat="1" applyFont="1" applyBorder="1" applyAlignment="1"/>
    <xf numFmtId="0" fontId="6" fillId="0" borderId="129" xfId="0" applyNumberFormat="1" applyFont="1" applyFill="1" applyBorder="1" applyAlignment="1"/>
    <xf numFmtId="0" fontId="6" fillId="0" borderId="0" xfId="4" applyNumberFormat="1" applyFont="1" applyAlignment="1"/>
    <xf numFmtId="0" fontId="6" fillId="0" borderId="13" xfId="4" applyNumberFormat="1" applyFont="1" applyBorder="1" applyAlignment="1"/>
    <xf numFmtId="0" fontId="6" fillId="0" borderId="9" xfId="0" applyNumberFormat="1" applyFont="1" applyBorder="1" applyAlignment="1"/>
    <xf numFmtId="0" fontId="6" fillId="6" borderId="130" xfId="0" applyNumberFormat="1" applyFont="1" applyFill="1" applyBorder="1" applyAlignment="1"/>
    <xf numFmtId="0" fontId="6" fillId="0" borderId="2" xfId="0" applyFont="1" applyBorder="1" applyAlignment="1">
      <alignment horizontal="center" vertical="center"/>
    </xf>
    <xf numFmtId="0" fontId="6" fillId="0" borderId="2" xfId="4" applyFont="1" applyBorder="1" applyAlignment="1">
      <alignment horizontal="centerContinuous" vertical="center"/>
    </xf>
    <xf numFmtId="0" fontId="6" fillId="0" borderId="3" xfId="4" applyFont="1" applyBorder="1" applyAlignment="1">
      <alignment horizontal="centerContinuous" vertical="center"/>
    </xf>
    <xf numFmtId="0" fontId="6" fillId="0" borderId="4" xfId="4" applyFont="1" applyBorder="1"/>
    <xf numFmtId="0" fontId="6" fillId="0" borderId="5" xfId="0" applyFont="1" applyBorder="1" applyAlignment="1"/>
    <xf numFmtId="182" fontId="6" fillId="0" borderId="127" xfId="0" applyNumberFormat="1" applyFont="1" applyBorder="1" applyAlignment="1">
      <alignment horizontal="right" indent="1"/>
    </xf>
    <xf numFmtId="0" fontId="6" fillId="0" borderId="6" xfId="0" applyFont="1" applyBorder="1" applyAlignment="1">
      <alignment horizontal="center"/>
    </xf>
    <xf numFmtId="181" fontId="6" fillId="0" borderId="6" xfId="4" applyNumberFormat="1" applyFont="1" applyBorder="1" applyAlignment="1">
      <alignment horizontal="right" indent="1"/>
    </xf>
    <xf numFmtId="181" fontId="6" fillId="0" borderId="6" xfId="0" applyNumberFormat="1" applyFont="1" applyBorder="1" applyAlignment="1">
      <alignment horizontal="right" indent="1"/>
    </xf>
    <xf numFmtId="181" fontId="6" fillId="0" borderId="128" xfId="0" applyNumberFormat="1" applyFont="1" applyBorder="1" applyAlignment="1">
      <alignment horizontal="right" indent="1"/>
    </xf>
    <xf numFmtId="0" fontId="6" fillId="6" borderId="128" xfId="0" applyNumberFormat="1" applyFont="1" applyFill="1" applyBorder="1" applyAlignment="1"/>
    <xf numFmtId="183" fontId="6" fillId="0" borderId="12" xfId="4" applyNumberFormat="1" applyFont="1" applyBorder="1"/>
    <xf numFmtId="0" fontId="6" fillId="0" borderId="7" xfId="0" applyFont="1" applyBorder="1" applyAlignment="1"/>
    <xf numFmtId="182" fontId="6" fillId="0" borderId="119" xfId="0" applyNumberFormat="1" applyFont="1" applyBorder="1" applyAlignment="1">
      <alignment horizontal="right" indent="1"/>
    </xf>
    <xf numFmtId="0" fontId="6" fillId="0" borderId="8" xfId="0" applyFont="1" applyBorder="1" applyAlignment="1">
      <alignment horizontal="center"/>
    </xf>
    <xf numFmtId="181" fontId="6" fillId="0" borderId="8" xfId="4" applyNumberFormat="1" applyFont="1" applyBorder="1" applyAlignment="1">
      <alignment horizontal="right" indent="1"/>
    </xf>
    <xf numFmtId="181" fontId="6" fillId="0" borderId="8" xfId="0" applyNumberFormat="1" applyFont="1" applyBorder="1" applyAlignment="1">
      <alignment horizontal="right" indent="1"/>
    </xf>
    <xf numFmtId="181" fontId="6" fillId="0" borderId="129" xfId="0" applyNumberFormat="1" applyFont="1" applyBorder="1" applyAlignment="1">
      <alignment horizontal="right" indent="1"/>
    </xf>
    <xf numFmtId="0" fontId="6" fillId="0" borderId="9" xfId="0" applyFont="1" applyBorder="1" applyAlignment="1"/>
    <xf numFmtId="0" fontId="6" fillId="6" borderId="130" xfId="4" applyFont="1" applyFill="1" applyBorder="1" applyAlignment="1"/>
    <xf numFmtId="0" fontId="6" fillId="0" borderId="0" xfId="4" applyFont="1" applyAlignment="1"/>
    <xf numFmtId="0" fontId="6" fillId="0" borderId="0" xfId="0" applyFont="1" applyAlignment="1"/>
    <xf numFmtId="183" fontId="6" fillId="0" borderId="13" xfId="4" applyNumberFormat="1" applyFont="1" applyBorder="1"/>
    <xf numFmtId="0" fontId="6" fillId="0" borderId="10" xfId="0" applyFont="1" applyBorder="1"/>
    <xf numFmtId="0" fontId="6" fillId="0" borderId="11" xfId="0" applyFont="1" applyBorder="1" applyAlignment="1">
      <alignment horizontal="center"/>
    </xf>
    <xf numFmtId="181" fontId="6" fillId="0" borderId="11" xfId="4" applyNumberFormat="1" applyFont="1" applyBorder="1" applyAlignment="1">
      <alignment horizontal="right" indent="1"/>
    </xf>
    <xf numFmtId="181" fontId="6" fillId="0" borderId="11" xfId="0" applyNumberFormat="1" applyFont="1" applyBorder="1" applyAlignment="1">
      <alignment horizontal="right" indent="1"/>
    </xf>
    <xf numFmtId="181" fontId="6" fillId="0" borderId="130" xfId="0" applyNumberFormat="1" applyFont="1" applyBorder="1" applyAlignment="1">
      <alignment horizontal="right" indent="1"/>
    </xf>
    <xf numFmtId="0" fontId="6" fillId="0" borderId="41" xfId="0" applyFont="1" applyBorder="1" applyAlignment="1">
      <alignment horizontal="centerContinuous"/>
    </xf>
    <xf numFmtId="0" fontId="6" fillId="0" borderId="54" xfId="0" applyFont="1" applyBorder="1" applyAlignment="1">
      <alignment horizontal="centerContinuous"/>
    </xf>
    <xf numFmtId="186" fontId="6" fillId="0" borderId="155" xfId="0" applyNumberFormat="1" applyFont="1" applyBorder="1" applyAlignment="1" applyProtection="1">
      <alignment horizontal="center"/>
    </xf>
    <xf numFmtId="186" fontId="6" fillId="0" borderId="156" xfId="0" applyNumberFormat="1" applyFont="1" applyBorder="1" applyAlignment="1" applyProtection="1">
      <alignment horizontal="center"/>
    </xf>
    <xf numFmtId="186" fontId="6" fillId="0" borderId="157" xfId="0" applyNumberFormat="1" applyFont="1" applyBorder="1" applyAlignment="1" applyProtection="1">
      <alignment horizontal="center"/>
    </xf>
    <xf numFmtId="0" fontId="6" fillId="0" borderId="60" xfId="0" applyFont="1" applyBorder="1"/>
    <xf numFmtId="0" fontId="6" fillId="0" borderId="91" xfId="0" applyFont="1" applyFill="1" applyBorder="1"/>
    <xf numFmtId="0" fontId="6" fillId="0" borderId="61" xfId="0" applyFont="1" applyBorder="1"/>
    <xf numFmtId="0" fontId="6" fillId="0" borderId="92" xfId="0" applyFont="1" applyFill="1" applyBorder="1"/>
    <xf numFmtId="186" fontId="6" fillId="0" borderId="158" xfId="0" applyNumberFormat="1" applyFont="1" applyBorder="1" applyAlignment="1" applyProtection="1">
      <alignment horizontal="center"/>
    </xf>
    <xf numFmtId="186" fontId="6" fillId="0" borderId="159" xfId="0" applyNumberFormat="1" applyFont="1" applyBorder="1" applyAlignment="1" applyProtection="1">
      <alignment horizontal="center"/>
    </xf>
    <xf numFmtId="186" fontId="6" fillId="0" borderId="160" xfId="0" applyNumberFormat="1" applyFont="1" applyBorder="1" applyAlignment="1" applyProtection="1">
      <alignment horizontal="center"/>
    </xf>
    <xf numFmtId="0" fontId="6" fillId="0" borderId="62" xfId="0" applyFont="1" applyBorder="1"/>
    <xf numFmtId="0" fontId="6" fillId="6" borderId="3" xfId="0" applyFont="1" applyFill="1" applyBorder="1"/>
    <xf numFmtId="0" fontId="6" fillId="0" borderId="63" xfId="8" applyFont="1" applyBorder="1"/>
    <xf numFmtId="0" fontId="6" fillId="0" borderId="117" xfId="8" applyFont="1" applyFill="1" applyBorder="1"/>
    <xf numFmtId="0" fontId="6" fillId="0" borderId="64" xfId="8" applyFont="1" applyBorder="1"/>
    <xf numFmtId="0" fontId="6" fillId="6" borderId="111" xfId="8" applyFont="1" applyFill="1" applyBorder="1"/>
    <xf numFmtId="0" fontId="6" fillId="0" borderId="65" xfId="8" applyFont="1" applyBorder="1"/>
    <xf numFmtId="0" fontId="6" fillId="6" borderId="112" xfId="8" applyFont="1" applyFill="1" applyBorder="1"/>
    <xf numFmtId="0" fontId="6" fillId="0" borderId="66" xfId="8" applyFont="1" applyBorder="1"/>
    <xf numFmtId="0" fontId="6" fillId="6" borderId="123" xfId="8" applyFont="1" applyFill="1" applyBorder="1"/>
    <xf numFmtId="0" fontId="6" fillId="0" borderId="67" xfId="0" applyFont="1" applyBorder="1"/>
    <xf numFmtId="0" fontId="6" fillId="0" borderId="128" xfId="0" applyFont="1" applyFill="1" applyBorder="1"/>
    <xf numFmtId="0" fontId="6" fillId="0" borderId="68" xfId="0" applyFont="1" applyBorder="1"/>
    <xf numFmtId="0" fontId="6" fillId="0" borderId="129" xfId="0" applyFont="1" applyFill="1" applyBorder="1"/>
    <xf numFmtId="0" fontId="6" fillId="0" borderId="69" xfId="0" applyFont="1" applyBorder="1"/>
    <xf numFmtId="0" fontId="6" fillId="6" borderId="130" xfId="0" applyFont="1" applyFill="1" applyBorder="1"/>
    <xf numFmtId="0" fontId="6" fillId="10" borderId="38" xfId="0" applyFont="1" applyFill="1" applyBorder="1"/>
    <xf numFmtId="0" fontId="6" fillId="10" borderId="38" xfId="0" applyFont="1" applyFill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6" fillId="3" borderId="50" xfId="7" applyFont="1" applyFill="1" applyBorder="1" applyAlignment="1">
      <alignment horizontal="center"/>
    </xf>
    <xf numFmtId="0" fontId="6" fillId="3" borderId="43" xfId="7" applyFont="1" applyFill="1" applyBorder="1" applyAlignment="1">
      <alignment horizontal="center"/>
    </xf>
    <xf numFmtId="0" fontId="6" fillId="3" borderId="132" xfId="7" applyFont="1" applyFill="1" applyBorder="1" applyAlignment="1">
      <alignment horizontal="center"/>
    </xf>
    <xf numFmtId="0" fontId="6" fillId="0" borderId="103" xfId="7" applyFont="1" applyBorder="1" applyAlignment="1">
      <alignment horizontal="center"/>
    </xf>
    <xf numFmtId="0" fontId="6" fillId="0" borderId="103" xfId="7" applyFont="1" applyFill="1" applyBorder="1" applyAlignment="1">
      <alignment horizontal="right" indent="2"/>
    </xf>
    <xf numFmtId="0" fontId="6" fillId="0" borderId="105" xfId="7" applyFont="1" applyBorder="1" applyAlignment="1">
      <alignment horizontal="center"/>
    </xf>
    <xf numFmtId="0" fontId="6" fillId="0" borderId="105" xfId="7" applyFont="1" applyFill="1" applyBorder="1" applyAlignment="1">
      <alignment horizontal="right" indent="2"/>
    </xf>
    <xf numFmtId="0" fontId="6" fillId="8" borderId="134" xfId="7" applyFont="1" applyFill="1" applyBorder="1"/>
    <xf numFmtId="0" fontId="6" fillId="8" borderId="134" xfId="7" applyFont="1" applyFill="1" applyBorder="1" applyAlignment="1">
      <alignment horizontal="center"/>
    </xf>
    <xf numFmtId="0" fontId="6" fillId="8" borderId="134" xfId="7" applyFont="1" applyFill="1" applyBorder="1" applyAlignment="1">
      <alignment horizontal="right" indent="2"/>
    </xf>
    <xf numFmtId="0" fontId="6" fillId="8" borderId="107" xfId="7" applyFont="1" applyFill="1" applyBorder="1"/>
    <xf numFmtId="0" fontId="6" fillId="8" borderId="107" xfId="7" applyFont="1" applyFill="1" applyBorder="1" applyAlignment="1">
      <alignment horizontal="center"/>
    </xf>
    <xf numFmtId="0" fontId="6" fillId="8" borderId="107" xfId="7" applyFont="1" applyFill="1" applyBorder="1" applyAlignment="1">
      <alignment horizontal="right" indent="2"/>
    </xf>
    <xf numFmtId="0" fontId="6" fillId="0" borderId="133" xfId="7" applyFont="1" applyFill="1" applyBorder="1" applyAlignment="1">
      <alignment horizontal="right" indent="2"/>
    </xf>
    <xf numFmtId="0" fontId="6" fillId="0" borderId="105" xfId="7" applyFont="1" applyBorder="1" applyAlignment="1">
      <alignment horizontal="right" indent="2"/>
    </xf>
    <xf numFmtId="0" fontId="6" fillId="0" borderId="133" xfId="7" applyFont="1" applyBorder="1" applyAlignment="1">
      <alignment horizontal="right" indent="2"/>
    </xf>
    <xf numFmtId="0" fontId="6" fillId="11" borderId="46" xfId="7" applyFont="1" applyFill="1" applyBorder="1"/>
    <xf numFmtId="0" fontId="6" fillId="11" borderId="46" xfId="7" applyFont="1" applyFill="1" applyBorder="1" applyAlignment="1">
      <alignment horizontal="right" indent="2"/>
    </xf>
    <xf numFmtId="0" fontId="6" fillId="0" borderId="71" xfId="0" applyFont="1" applyFill="1" applyBorder="1"/>
    <xf numFmtId="0" fontId="6" fillId="5" borderId="73" xfId="0" applyFont="1" applyFill="1" applyBorder="1"/>
    <xf numFmtId="0" fontId="6" fillId="5" borderId="49" xfId="0" applyFont="1" applyFill="1" applyBorder="1" applyAlignment="1">
      <alignment horizontal="right"/>
    </xf>
    <xf numFmtId="3" fontId="6" fillId="0" borderId="38" xfId="0" applyNumberFormat="1" applyFont="1" applyFill="1" applyBorder="1"/>
    <xf numFmtId="0" fontId="6" fillId="5" borderId="74" xfId="0" applyFont="1" applyFill="1" applyBorder="1"/>
    <xf numFmtId="0" fontId="6" fillId="5" borderId="75" xfId="0" applyFont="1" applyFill="1" applyBorder="1" applyAlignment="1">
      <alignment horizontal="right"/>
    </xf>
    <xf numFmtId="3" fontId="6" fillId="0" borderId="2" xfId="0" applyNumberFormat="1" applyFont="1" applyFill="1" applyBorder="1"/>
    <xf numFmtId="0" fontId="6" fillId="5" borderId="38" xfId="0" applyNumberFormat="1" applyFont="1" applyFill="1" applyBorder="1" applyAlignment="1">
      <alignment vertical="center"/>
    </xf>
    <xf numFmtId="0" fontId="6" fillId="5" borderId="38" xfId="0" applyFont="1" applyFill="1" applyBorder="1" applyAlignment="1">
      <alignment horizontal="center" wrapText="1"/>
    </xf>
    <xf numFmtId="0" fontId="6" fillId="0" borderId="38" xfId="0" applyFont="1" applyBorder="1"/>
    <xf numFmtId="175" fontId="6" fillId="0" borderId="38" xfId="0" applyNumberFormat="1" applyFont="1" applyBorder="1" applyAlignment="1">
      <alignment horizontal="center"/>
    </xf>
    <xf numFmtId="0" fontId="6" fillId="0" borderId="38" xfId="0" applyFont="1" applyBorder="1" applyAlignment="1">
      <alignment horizontal="center" wrapText="1"/>
    </xf>
    <xf numFmtId="2" fontId="6" fillId="0" borderId="38" xfId="0" applyNumberFormat="1" applyFont="1" applyBorder="1" applyAlignment="1">
      <alignment horizontal="center"/>
    </xf>
    <xf numFmtId="3" fontId="6" fillId="0" borderId="38" xfId="0" applyNumberFormat="1" applyFont="1" applyBorder="1" applyAlignment="1">
      <alignment horizontal="center"/>
    </xf>
    <xf numFmtId="2" fontId="6" fillId="0" borderId="0" xfId="0" applyNumberFormat="1" applyFont="1" applyBorder="1" applyAlignment="1">
      <alignment horizontal="center"/>
    </xf>
    <xf numFmtId="3" fontId="6" fillId="0" borderId="0" xfId="0" applyNumberFormat="1" applyFont="1" applyBorder="1" applyAlignment="1">
      <alignment horizontal="center"/>
    </xf>
    <xf numFmtId="187" fontId="6" fillId="0" borderId="38" xfId="0" applyNumberFormat="1" applyFont="1" applyBorder="1" applyAlignment="1">
      <alignment horizontal="right"/>
    </xf>
    <xf numFmtId="187" fontId="6" fillId="0" borderId="38" xfId="0" applyNumberFormat="1" applyFont="1" applyBorder="1"/>
    <xf numFmtId="3" fontId="6" fillId="0" borderId="38" xfId="0" applyNumberFormat="1" applyFont="1" applyBorder="1" applyAlignment="1">
      <alignment horizontal="right"/>
    </xf>
    <xf numFmtId="3" fontId="6" fillId="0" borderId="38" xfId="0" applyNumberFormat="1" applyFont="1" applyBorder="1"/>
    <xf numFmtId="0" fontId="6" fillId="8" borderId="0" xfId="0" applyFont="1" applyFill="1"/>
    <xf numFmtId="0" fontId="6" fillId="8" borderId="0" xfId="0" applyFont="1" applyFill="1" applyAlignment="1">
      <alignment horizontal="right"/>
    </xf>
    <xf numFmtId="0" fontId="6" fillId="8" borderId="0" xfId="0" applyNumberFormat="1" applyFont="1" applyFill="1" applyAlignment="1">
      <alignment horizontal="left"/>
    </xf>
    <xf numFmtId="3" fontId="6" fillId="8" borderId="0" xfId="0" applyNumberFormat="1" applyFont="1" applyFill="1"/>
    <xf numFmtId="189" fontId="6" fillId="3" borderId="0" xfId="0" applyNumberFormat="1" applyFont="1" applyFill="1" applyAlignment="1">
      <alignment horizontal="left"/>
    </xf>
    <xf numFmtId="175" fontId="6" fillId="3" borderId="0" xfId="0" applyNumberFormat="1" applyFont="1" applyFill="1"/>
    <xf numFmtId="190" fontId="6" fillId="3" borderId="0" xfId="0" applyNumberFormat="1" applyFont="1" applyFill="1" applyAlignment="1">
      <alignment horizontal="left"/>
    </xf>
    <xf numFmtId="3" fontId="6" fillId="3" borderId="0" xfId="0" applyNumberFormat="1" applyFont="1" applyFill="1"/>
    <xf numFmtId="189" fontId="6" fillId="8" borderId="0" xfId="0" applyNumberFormat="1" applyFont="1" applyFill="1" applyAlignment="1">
      <alignment horizontal="left"/>
    </xf>
    <xf numFmtId="175" fontId="6" fillId="8" borderId="0" xfId="0" applyNumberFormat="1" applyFont="1" applyFill="1"/>
    <xf numFmtId="190" fontId="6" fillId="8" borderId="0" xfId="0" applyNumberFormat="1" applyFont="1" applyFill="1" applyAlignment="1">
      <alignment horizontal="left"/>
    </xf>
    <xf numFmtId="0" fontId="6" fillId="0" borderId="46" xfId="0" applyFont="1" applyFill="1" applyBorder="1"/>
    <xf numFmtId="171" fontId="6" fillId="0" borderId="46" xfId="0" applyNumberFormat="1" applyFont="1" applyFill="1" applyBorder="1"/>
    <xf numFmtId="0" fontId="6" fillId="6" borderId="46" xfId="0" applyFont="1" applyFill="1" applyBorder="1"/>
    <xf numFmtId="174" fontId="6" fillId="0" borderId="0" xfId="0" applyNumberFormat="1" applyFont="1"/>
    <xf numFmtId="179" fontId="6" fillId="0" borderId="0" xfId="0" applyNumberFormat="1" applyFont="1"/>
    <xf numFmtId="184" fontId="6" fillId="0" borderId="46" xfId="0" applyNumberFormat="1" applyFont="1" applyFill="1" applyBorder="1"/>
    <xf numFmtId="0" fontId="6" fillId="0" borderId="46" xfId="0" applyNumberFormat="1" applyFont="1" applyFill="1" applyBorder="1"/>
    <xf numFmtId="0" fontId="6" fillId="6" borderId="46" xfId="0" applyNumberFormat="1" applyFont="1" applyFill="1" applyBorder="1"/>
    <xf numFmtId="22" fontId="6" fillId="0" borderId="46" xfId="0" applyNumberFormat="1" applyFont="1" applyFill="1" applyBorder="1"/>
    <xf numFmtId="167" fontId="6" fillId="6" borderId="46" xfId="0" applyNumberFormat="1" applyFont="1" applyFill="1" applyBorder="1"/>
    <xf numFmtId="167" fontId="6" fillId="0" borderId="0" xfId="0" applyNumberFormat="1" applyFont="1" applyBorder="1"/>
    <xf numFmtId="20" fontId="6" fillId="0" borderId="0" xfId="0" applyNumberFormat="1" applyFont="1"/>
    <xf numFmtId="22" fontId="6" fillId="0" borderId="0" xfId="0" applyNumberFormat="1" applyFont="1"/>
    <xf numFmtId="20" fontId="6" fillId="6" borderId="46" xfId="0" applyNumberFormat="1" applyFont="1" applyFill="1" applyBorder="1"/>
    <xf numFmtId="18" fontId="6" fillId="6" borderId="46" xfId="0" applyNumberFormat="1" applyFont="1" applyFill="1" applyBorder="1"/>
    <xf numFmtId="172" fontId="6" fillId="6" borderId="46" xfId="0" applyNumberFormat="1" applyFont="1" applyFill="1" applyBorder="1"/>
    <xf numFmtId="0" fontId="6" fillId="5" borderId="148" xfId="0" applyFont="1" applyFill="1" applyBorder="1" applyAlignment="1">
      <alignment wrapText="1"/>
    </xf>
    <xf numFmtId="0" fontId="6" fillId="5" borderId="149" xfId="0" applyFont="1" applyFill="1" applyBorder="1" applyAlignment="1">
      <alignment horizontal="center" wrapText="1"/>
    </xf>
    <xf numFmtId="0" fontId="6" fillId="5" borderId="150" xfId="0" applyFont="1" applyFill="1" applyBorder="1" applyAlignment="1">
      <alignment horizontal="center" wrapText="1"/>
    </xf>
    <xf numFmtId="0" fontId="6" fillId="5" borderId="151" xfId="0" applyFont="1" applyFill="1" applyBorder="1" applyAlignment="1">
      <alignment horizontal="center" wrapText="1"/>
    </xf>
    <xf numFmtId="0" fontId="6" fillId="0" borderId="76" xfId="0" applyFont="1" applyBorder="1"/>
    <xf numFmtId="186" fontId="6" fillId="0" borderId="83" xfId="0" applyNumberFormat="1" applyFont="1" applyBorder="1"/>
    <xf numFmtId="186" fontId="6" fillId="0" borderId="37" xfId="0" applyNumberFormat="1" applyFont="1" applyBorder="1"/>
    <xf numFmtId="9" fontId="6" fillId="0" borderId="152" xfId="0" applyNumberFormat="1" applyFont="1" applyFill="1" applyBorder="1"/>
    <xf numFmtId="0" fontId="6" fillId="0" borderId="77" xfId="0" applyFont="1" applyBorder="1"/>
    <xf numFmtId="186" fontId="6" fillId="0" borderId="38" xfId="0" applyNumberFormat="1" applyFont="1" applyBorder="1"/>
    <xf numFmtId="186" fontId="6" fillId="0" borderId="104" xfId="0" applyNumberFormat="1" applyFont="1" applyBorder="1"/>
    <xf numFmtId="9" fontId="6" fillId="0" borderId="153" xfId="0" applyNumberFormat="1" applyFont="1" applyFill="1" applyBorder="1"/>
    <xf numFmtId="0" fontId="6" fillId="0" borderId="78" xfId="0" applyFont="1" applyBorder="1"/>
    <xf numFmtId="186" fontId="6" fillId="0" borderId="137" xfId="0" applyNumberFormat="1" applyFont="1" applyBorder="1"/>
    <xf numFmtId="186" fontId="6" fillId="0" borderId="147" xfId="0" applyNumberFormat="1" applyFont="1" applyBorder="1"/>
    <xf numFmtId="9" fontId="6" fillId="0" borderId="154" xfId="0" applyNumberFormat="1" applyFont="1" applyFill="1" applyBorder="1"/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right" vertical="center"/>
    </xf>
    <xf numFmtId="0" fontId="6" fillId="0" borderId="79" xfId="0" applyFont="1" applyBorder="1" applyAlignment="1">
      <alignment horizontal="center"/>
    </xf>
    <xf numFmtId="0" fontId="6" fillId="0" borderId="80" xfId="0" applyFont="1" applyBorder="1" applyAlignment="1">
      <alignment horizontal="center"/>
    </xf>
    <xf numFmtId="0" fontId="6" fillId="0" borderId="81" xfId="0" applyFont="1" applyBorder="1" applyAlignment="1">
      <alignment horizontal="center"/>
    </xf>
    <xf numFmtId="10" fontId="6" fillId="0" borderId="82" xfId="9" applyNumberFormat="1" applyFont="1" applyBorder="1" applyAlignment="1">
      <alignment horizontal="center"/>
    </xf>
    <xf numFmtId="10" fontId="6" fillId="0" borderId="83" xfId="9" applyNumberFormat="1" applyFont="1" applyBorder="1" applyAlignment="1">
      <alignment horizontal="center"/>
    </xf>
    <xf numFmtId="10" fontId="6" fillId="0" borderId="84" xfId="9" applyNumberFormat="1" applyFont="1" applyBorder="1" applyAlignment="1">
      <alignment horizontal="center"/>
    </xf>
    <xf numFmtId="10" fontId="6" fillId="0" borderId="49" xfId="9" applyNumberFormat="1" applyFont="1" applyBorder="1" applyAlignment="1">
      <alignment horizontal="center"/>
    </xf>
    <xf numFmtId="10" fontId="6" fillId="0" borderId="38" xfId="9" applyNumberFormat="1" applyFont="1" applyBorder="1" applyAlignment="1">
      <alignment horizontal="center"/>
    </xf>
    <xf numFmtId="10" fontId="6" fillId="0" borderId="85" xfId="9" applyNumberFormat="1" applyFont="1" applyBorder="1" applyAlignment="1">
      <alignment horizontal="center"/>
    </xf>
    <xf numFmtId="10" fontId="6" fillId="0" borderId="57" xfId="9" applyNumberFormat="1" applyFont="1" applyBorder="1" applyAlignment="1">
      <alignment horizontal="center"/>
    </xf>
    <xf numFmtId="10" fontId="6" fillId="0" borderId="86" xfId="9" applyNumberFormat="1" applyFont="1" applyBorder="1" applyAlignment="1">
      <alignment horizontal="center"/>
    </xf>
    <xf numFmtId="10" fontId="6" fillId="0" borderId="87" xfId="9" applyNumberFormat="1" applyFont="1" applyBorder="1" applyAlignment="1">
      <alignment horizontal="center"/>
    </xf>
    <xf numFmtId="0" fontId="6" fillId="0" borderId="0" xfId="0" applyFont="1" applyBorder="1" applyAlignment="1"/>
    <xf numFmtId="2" fontId="6" fillId="0" borderId="0" xfId="0" applyNumberFormat="1" applyFont="1" applyBorder="1"/>
    <xf numFmtId="4" fontId="6" fillId="0" borderId="88" xfId="0" applyNumberFormat="1" applyFont="1" applyBorder="1" applyAlignment="1">
      <alignment horizontal="center"/>
    </xf>
    <xf numFmtId="4" fontId="6" fillId="0" borderId="0" xfId="0" applyNumberFormat="1" applyFont="1"/>
    <xf numFmtId="0" fontId="6" fillId="0" borderId="88" xfId="0" applyFont="1" applyBorder="1" applyAlignment="1">
      <alignment horizontal="center"/>
    </xf>
    <xf numFmtId="3" fontId="6" fillId="0" borderId="88" xfId="0" applyNumberFormat="1" applyFont="1" applyBorder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6" fillId="0" borderId="33" xfId="0" applyFont="1" applyBorder="1" applyAlignment="1">
      <alignment horizontal="center" wrapText="1"/>
    </xf>
    <xf numFmtId="0" fontId="6" fillId="0" borderId="89" xfId="0" applyFont="1" applyBorder="1" applyAlignment="1">
      <alignment horizontal="justify" vertical="top" wrapText="1"/>
    </xf>
    <xf numFmtId="3" fontId="6" fillId="0" borderId="33" xfId="0" applyNumberFormat="1" applyFont="1" applyBorder="1" applyAlignment="1">
      <alignment horizontal="center" vertical="top" wrapText="1"/>
    </xf>
    <xf numFmtId="0" fontId="6" fillId="0" borderId="33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justify" vertical="top" wrapText="1"/>
    </xf>
    <xf numFmtId="3" fontId="6" fillId="0" borderId="0" xfId="0" applyNumberFormat="1" applyFont="1" applyBorder="1" applyAlignment="1">
      <alignment horizontal="center" vertical="top" wrapText="1"/>
    </xf>
    <xf numFmtId="0" fontId="6" fillId="5" borderId="0" xfId="0" applyFont="1" applyFill="1"/>
    <xf numFmtId="177" fontId="6" fillId="0" borderId="0" xfId="0" applyNumberFormat="1" applyFont="1" applyFill="1"/>
    <xf numFmtId="0" fontId="6" fillId="6" borderId="0" xfId="0" applyNumberFormat="1" applyFont="1" applyFill="1"/>
    <xf numFmtId="3" fontId="6" fillId="0" borderId="0" xfId="0" applyNumberFormat="1" applyFont="1"/>
    <xf numFmtId="3" fontId="6" fillId="6" borderId="0" xfId="0" applyNumberFormat="1" applyFont="1" applyFill="1"/>
    <xf numFmtId="0" fontId="6" fillId="3" borderId="90" xfId="0" applyFont="1" applyFill="1" applyBorder="1"/>
    <xf numFmtId="0" fontId="6" fillId="7" borderId="0" xfId="0" applyFont="1" applyFill="1" applyBorder="1"/>
    <xf numFmtId="0" fontId="6" fillId="5" borderId="49" xfId="0" applyFont="1" applyFill="1" applyBorder="1"/>
    <xf numFmtId="0" fontId="6" fillId="5" borderId="75" xfId="0" applyFont="1" applyFill="1" applyBorder="1"/>
    <xf numFmtId="0" fontId="6" fillId="0" borderId="0" xfId="0" applyFont="1" applyFill="1" applyBorder="1"/>
    <xf numFmtId="3" fontId="6" fillId="6" borderId="2" xfId="0" applyNumberFormat="1" applyFont="1" applyFill="1" applyBorder="1"/>
    <xf numFmtId="3" fontId="6" fillId="6" borderId="3" xfId="0" applyNumberFormat="1" applyFont="1" applyFill="1" applyBorder="1"/>
    <xf numFmtId="0" fontId="6" fillId="5" borderId="0" xfId="0" applyFont="1" applyFill="1" applyBorder="1"/>
    <xf numFmtId="0" fontId="6" fillId="0" borderId="0" xfId="0" applyFont="1" applyAlignment="1">
      <alignment horizontal="right"/>
    </xf>
    <xf numFmtId="0" fontId="6" fillId="5" borderId="39" xfId="0" applyFont="1" applyFill="1" applyBorder="1" applyAlignment="1">
      <alignment horizontal="center"/>
    </xf>
    <xf numFmtId="0" fontId="6" fillId="5" borderId="83" xfId="0" applyFont="1" applyFill="1" applyBorder="1" applyAlignment="1">
      <alignment horizontal="center"/>
    </xf>
    <xf numFmtId="0" fontId="6" fillId="5" borderId="38" xfId="0" applyFont="1" applyFill="1" applyBorder="1" applyAlignment="1">
      <alignment horizontal="center"/>
    </xf>
    <xf numFmtId="0" fontId="6" fillId="5" borderId="82" xfId="0" applyFont="1" applyFill="1" applyBorder="1" applyAlignment="1">
      <alignment horizontal="center"/>
    </xf>
    <xf numFmtId="0" fontId="6" fillId="0" borderId="83" xfId="0" applyFont="1" applyFill="1" applyBorder="1" applyAlignment="1">
      <alignment horizontal="center"/>
    </xf>
    <xf numFmtId="0" fontId="6" fillId="6" borderId="83" xfId="0" applyFont="1" applyFill="1" applyBorder="1" applyAlignment="1">
      <alignment horizontal="center"/>
    </xf>
    <xf numFmtId="0" fontId="6" fillId="0" borderId="136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8" borderId="83" xfId="0" applyFont="1" applyFill="1" applyBorder="1" applyAlignment="1">
      <alignment horizontal="center"/>
    </xf>
    <xf numFmtId="0" fontId="6" fillId="6" borderId="82" xfId="0" applyFont="1" applyFill="1" applyBorder="1" applyAlignment="1">
      <alignment horizontal="center"/>
    </xf>
    <xf numFmtId="0" fontId="6" fillId="6" borderId="38" xfId="0" applyFont="1" applyFill="1" applyBorder="1"/>
    <xf numFmtId="9" fontId="6" fillId="0" borderId="38" xfId="0" applyNumberFormat="1" applyFont="1" applyBorder="1"/>
    <xf numFmtId="0" fontId="6" fillId="0" borderId="39" xfId="0" applyFont="1" applyBorder="1" applyAlignment="1">
      <alignment horizontal="center"/>
    </xf>
    <xf numFmtId="0" fontId="6" fillId="5" borderId="38" xfId="0" applyFont="1" applyFill="1" applyBorder="1" applyAlignment="1">
      <alignment horizontal="left"/>
    </xf>
    <xf numFmtId="0" fontId="6" fillId="0" borderId="93" xfId="0" applyFont="1" applyBorder="1" applyAlignment="1">
      <alignment horizontal="center"/>
    </xf>
    <xf numFmtId="0" fontId="6" fillId="0" borderId="94" xfId="0" applyFont="1" applyBorder="1" applyAlignment="1">
      <alignment horizontal="center"/>
    </xf>
    <xf numFmtId="188" fontId="6" fillId="0" borderId="90" xfId="0" applyNumberFormat="1" applyFont="1" applyBorder="1"/>
    <xf numFmtId="188" fontId="6" fillId="0" borderId="0" xfId="0" applyNumberFormat="1" applyFont="1" applyBorder="1"/>
    <xf numFmtId="178" fontId="6" fillId="0" borderId="44" xfId="0" applyNumberFormat="1" applyFont="1" applyBorder="1" applyAlignment="1">
      <alignment horizontal="center"/>
    </xf>
    <xf numFmtId="0" fontId="6" fillId="5" borderId="38" xfId="0" applyFont="1" applyFill="1" applyBorder="1"/>
    <xf numFmtId="188" fontId="6" fillId="0" borderId="135" xfId="0" applyNumberFormat="1" applyFont="1" applyBorder="1"/>
    <xf numFmtId="188" fontId="6" fillId="0" borderId="37" xfId="0" applyNumberFormat="1" applyFont="1" applyBorder="1" applyAlignment="1">
      <alignment horizontal="center"/>
    </xf>
    <xf numFmtId="178" fontId="6" fillId="0" borderId="83" xfId="0" applyNumberFormat="1" applyFont="1" applyBorder="1" applyAlignment="1">
      <alignment horizontal="center"/>
    </xf>
    <xf numFmtId="0" fontId="6" fillId="0" borderId="95" xfId="0" applyNumberFormat="1" applyFont="1" applyBorder="1"/>
    <xf numFmtId="0" fontId="6" fillId="0" borderId="96" xfId="0" applyNumberFormat="1" applyFont="1" applyBorder="1"/>
    <xf numFmtId="0" fontId="6" fillId="6" borderId="96" xfId="0" applyNumberFormat="1" applyFont="1" applyFill="1" applyBorder="1"/>
    <xf numFmtId="0" fontId="6" fillId="6" borderId="97" xfId="0" applyNumberFormat="1" applyFont="1" applyFill="1" applyBorder="1"/>
    <xf numFmtId="0" fontId="6" fillId="5" borderId="0" xfId="0" applyFont="1" applyFill="1" applyAlignment="1">
      <alignment horizontal="left"/>
    </xf>
    <xf numFmtId="184" fontId="6" fillId="0" borderId="0" xfId="0" applyNumberFormat="1" applyFont="1"/>
    <xf numFmtId="0" fontId="6" fillId="5" borderId="100" xfId="0" applyFont="1" applyFill="1" applyBorder="1" applyAlignment="1">
      <alignment wrapText="1"/>
    </xf>
    <xf numFmtId="0" fontId="6" fillId="5" borderId="100" xfId="0" applyFont="1" applyFill="1" applyBorder="1"/>
    <xf numFmtId="0" fontId="6" fillId="5" borderId="101" xfId="0" applyFont="1" applyFill="1" applyBorder="1" applyAlignment="1">
      <alignment wrapText="1"/>
    </xf>
    <xf numFmtId="0" fontId="6" fillId="6" borderId="0" xfId="0" applyFont="1" applyFill="1" applyBorder="1"/>
    <xf numFmtId="0" fontId="6" fillId="6" borderId="35" xfId="0" applyFont="1" applyFill="1" applyBorder="1"/>
    <xf numFmtId="0" fontId="6" fillId="6" borderId="14" xfId="0" applyFont="1" applyFill="1" applyBorder="1"/>
    <xf numFmtId="0" fontId="6" fillId="0" borderId="98" xfId="0" applyFont="1" applyBorder="1"/>
    <xf numFmtId="0" fontId="6" fillId="6" borderId="33" xfId="0" applyFont="1" applyFill="1" applyBorder="1"/>
    <xf numFmtId="0" fontId="6" fillId="6" borderId="51" xfId="0" applyFont="1" applyFill="1" applyBorder="1"/>
    <xf numFmtId="0" fontId="6" fillId="6" borderId="31" xfId="0" applyFont="1" applyFill="1" applyBorder="1"/>
    <xf numFmtId="0" fontId="6" fillId="5" borderId="124" xfId="7" applyFont="1" applyFill="1" applyBorder="1"/>
    <xf numFmtId="0" fontId="6" fillId="5" borderId="103" xfId="6" applyFont="1" applyFill="1" applyBorder="1" applyAlignment="1">
      <alignment horizontal="center" wrapText="1"/>
    </xf>
    <xf numFmtId="0" fontId="6" fillId="5" borderId="103" xfId="6" applyFont="1" applyFill="1" applyBorder="1" applyAlignment="1">
      <alignment horizontal="center"/>
    </xf>
    <xf numFmtId="0" fontId="6" fillId="5" borderId="46" xfId="7" applyFont="1" applyFill="1" applyBorder="1" applyAlignment="1">
      <alignment horizontal="center"/>
    </xf>
    <xf numFmtId="0" fontId="6" fillId="5" borderId="70" xfId="6" applyFont="1" applyFill="1" applyBorder="1"/>
    <xf numFmtId="0" fontId="6" fillId="6" borderId="103" xfId="6" applyFont="1" applyFill="1" applyBorder="1"/>
    <xf numFmtId="0" fontId="6" fillId="8" borderId="103" xfId="6" applyFont="1" applyFill="1" applyBorder="1"/>
    <xf numFmtId="0" fontId="6" fillId="5" borderId="73" xfId="6" applyFont="1" applyFill="1" applyBorder="1"/>
    <xf numFmtId="0" fontId="6" fillId="6" borderId="105" xfId="6" applyFont="1" applyFill="1" applyBorder="1"/>
    <xf numFmtId="0" fontId="6" fillId="8" borderId="105" xfId="6" applyFont="1" applyFill="1" applyBorder="1"/>
    <xf numFmtId="0" fontId="6" fillId="5" borderId="74" xfId="6" applyFont="1" applyFill="1" applyBorder="1"/>
    <xf numFmtId="0" fontId="6" fillId="6" borderId="134" xfId="6" applyFont="1" applyFill="1" applyBorder="1"/>
    <xf numFmtId="0" fontId="6" fillId="8" borderId="107" xfId="6" applyFont="1" applyFill="1" applyBorder="1"/>
    <xf numFmtId="0" fontId="6" fillId="5" borderId="124" xfId="6" applyFont="1" applyFill="1" applyBorder="1"/>
    <xf numFmtId="0" fontId="6" fillId="8" borderId="46" xfId="6" applyFont="1" applyFill="1" applyBorder="1"/>
    <xf numFmtId="0" fontId="6" fillId="6" borderId="38" xfId="0" applyFont="1" applyFill="1" applyBorder="1" applyAlignment="1">
      <alignment horizontal="center"/>
    </xf>
    <xf numFmtId="0" fontId="6" fillId="8" borderId="38" xfId="0" applyFont="1" applyFill="1" applyBorder="1" applyAlignment="1">
      <alignment horizontal="center"/>
    </xf>
    <xf numFmtId="0" fontId="6" fillId="5" borderId="79" xfId="0" applyFont="1" applyFill="1" applyBorder="1" applyAlignment="1">
      <alignment horizontal="center"/>
    </xf>
    <xf numFmtId="0" fontId="6" fillId="5" borderId="80" xfId="0" applyFont="1" applyFill="1" applyBorder="1" applyAlignment="1">
      <alignment horizontal="center"/>
    </xf>
    <xf numFmtId="0" fontId="6" fillId="5" borderId="81" xfId="0" applyFont="1" applyFill="1" applyBorder="1" applyAlignment="1">
      <alignment horizontal="center"/>
    </xf>
    <xf numFmtId="10" fontId="6" fillId="6" borderId="57" xfId="9" applyNumberFormat="1" applyFont="1" applyFill="1" applyBorder="1" applyAlignment="1">
      <alignment horizontal="center"/>
    </xf>
    <xf numFmtId="10" fontId="6" fillId="6" borderId="86" xfId="9" applyNumberFormat="1" applyFont="1" applyFill="1" applyBorder="1" applyAlignment="1">
      <alignment horizontal="center"/>
    </xf>
    <xf numFmtId="10" fontId="6" fillId="6" borderId="87" xfId="9" applyNumberFormat="1" applyFont="1" applyFill="1" applyBorder="1" applyAlignment="1">
      <alignment horizontal="center"/>
    </xf>
    <xf numFmtId="0" fontId="6" fillId="0" borderId="48" xfId="0" applyFont="1" applyBorder="1"/>
    <xf numFmtId="0" fontId="6" fillId="0" borderId="49" xfId="0" applyFont="1" applyBorder="1"/>
    <xf numFmtId="0" fontId="6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right"/>
    </xf>
    <xf numFmtId="0" fontId="6" fillId="0" borderId="38" xfId="4" applyFont="1" applyBorder="1"/>
    <xf numFmtId="0" fontId="6" fillId="0" borderId="144" xfId="4" applyFont="1" applyFill="1" applyBorder="1"/>
    <xf numFmtId="2" fontId="6" fillId="0" borderId="0" xfId="0" applyNumberFormat="1" applyFont="1" applyBorder="1" applyAlignment="1">
      <alignment horizontal="right"/>
    </xf>
    <xf numFmtId="176" fontId="6" fillId="6" borderId="92" xfId="9" applyNumberFormat="1" applyFont="1" applyFill="1" applyBorder="1"/>
    <xf numFmtId="0" fontId="12" fillId="6" borderId="92" xfId="0" applyFont="1" applyFill="1" applyBorder="1" applyAlignment="1">
      <alignment horizontal="center" vertical="center"/>
    </xf>
    <xf numFmtId="176" fontId="6" fillId="6" borderId="3" xfId="9" applyNumberFormat="1" applyFont="1" applyFill="1" applyBorder="1"/>
    <xf numFmtId="0" fontId="0" fillId="0" borderId="0" xfId="0"/>
    <xf numFmtId="0" fontId="0" fillId="0" borderId="0" xfId="0" applyAlignment="1">
      <alignment horizontal="centerContinuous"/>
    </xf>
    <xf numFmtId="0" fontId="2" fillId="0" borderId="0" xfId="0" applyFont="1"/>
    <xf numFmtId="0" fontId="21" fillId="2" borderId="1" xfId="10" applyFont="1">
      <alignment horizontal="center" vertical="center" textRotation="90" wrapText="1"/>
    </xf>
    <xf numFmtId="0" fontId="22" fillId="14" borderId="0" xfId="0" applyFont="1" applyFill="1"/>
    <xf numFmtId="0" fontId="23" fillId="0" borderId="0" xfId="0" applyFont="1"/>
    <xf numFmtId="0" fontId="22" fillId="0" borderId="0" xfId="0" applyFont="1"/>
    <xf numFmtId="0" fontId="22" fillId="3" borderId="0" xfId="0" applyFont="1" applyFill="1"/>
    <xf numFmtId="0" fontId="22" fillId="0" borderId="0" xfId="0" applyFont="1" applyFill="1"/>
    <xf numFmtId="0" fontId="22" fillId="0" borderId="0" xfId="0" applyFont="1" applyAlignment="1">
      <alignment horizontal="center"/>
    </xf>
    <xf numFmtId="14" fontId="22" fillId="0" borderId="0" xfId="0" applyNumberFormat="1" applyFont="1" applyAlignment="1">
      <alignment horizontal="center"/>
    </xf>
    <xf numFmtId="0" fontId="22" fillId="4" borderId="0" xfId="0" applyFont="1" applyFill="1"/>
    <xf numFmtId="0" fontId="22" fillId="3" borderId="0" xfId="0" applyFont="1" applyFill="1" applyAlignment="1">
      <alignment horizontal="right"/>
    </xf>
    <xf numFmtId="194" fontId="22" fillId="8" borderId="0" xfId="0" applyNumberFormat="1" applyFont="1" applyFill="1" applyBorder="1"/>
    <xf numFmtId="198" fontId="22" fillId="8" borderId="0" xfId="2" applyNumberFormat="1" applyFont="1" applyFill="1" applyBorder="1"/>
    <xf numFmtId="0" fontId="22" fillId="8" borderId="0" xfId="2" applyNumberFormat="1" applyFont="1" applyFill="1" applyBorder="1"/>
    <xf numFmtId="0" fontId="22" fillId="0" borderId="0" xfId="0" applyFont="1" applyFill="1" applyBorder="1"/>
    <xf numFmtId="0" fontId="22" fillId="0" borderId="0" xfId="0" applyFont="1" applyFill="1" applyBorder="1" applyAlignment="1">
      <alignment horizontal="left"/>
    </xf>
    <xf numFmtId="0" fontId="22" fillId="0" borderId="0" xfId="0" applyFont="1" applyFill="1" applyBorder="1" applyAlignment="1">
      <alignment horizontal="right"/>
    </xf>
    <xf numFmtId="194" fontId="22" fillId="0" borderId="0" xfId="0" applyNumberFormat="1" applyFont="1" applyFill="1" applyBorder="1"/>
    <xf numFmtId="0" fontId="22" fillId="0" borderId="49" xfId="0" applyNumberFormat="1" applyFont="1" applyBorder="1" applyAlignment="1">
      <alignment horizontal="center"/>
    </xf>
    <xf numFmtId="0" fontId="22" fillId="0" borderId="38" xfId="0" applyNumberFormat="1" applyFont="1" applyBorder="1" applyAlignment="1">
      <alignment horizontal="center"/>
    </xf>
    <xf numFmtId="0" fontId="22" fillId="6" borderId="71" xfId="0" applyNumberFormat="1" applyFont="1" applyFill="1" applyBorder="1"/>
    <xf numFmtId="0" fontId="22" fillId="6" borderId="72" xfId="0" applyNumberFormat="1" applyFont="1" applyFill="1" applyBorder="1"/>
    <xf numFmtId="0" fontId="22" fillId="6" borderId="49" xfId="0" applyNumberFormat="1" applyFont="1" applyFill="1" applyBorder="1"/>
    <xf numFmtId="0" fontId="22" fillId="6" borderId="38" xfId="0" applyNumberFormat="1" applyFont="1" applyFill="1" applyBorder="1"/>
    <xf numFmtId="0" fontId="22" fillId="6" borderId="38" xfId="0" applyFont="1" applyFill="1" applyBorder="1"/>
    <xf numFmtId="0" fontId="22" fillId="0" borderId="38" xfId="0" applyFont="1" applyBorder="1" applyAlignment="1">
      <alignment horizontal="center"/>
    </xf>
    <xf numFmtId="0" fontId="22" fillId="3" borderId="90" xfId="0" applyFont="1" applyFill="1" applyBorder="1"/>
    <xf numFmtId="0" fontId="23" fillId="5" borderId="70" xfId="0" applyFont="1" applyFill="1" applyBorder="1" applyAlignment="1">
      <alignment horizontal="left" vertical="center"/>
    </xf>
    <xf numFmtId="0" fontId="22" fillId="0" borderId="71" xfId="0" applyFont="1" applyFill="1" applyBorder="1"/>
    <xf numFmtId="0" fontId="23" fillId="5" borderId="72" xfId="0" applyFont="1" applyFill="1" applyBorder="1" applyAlignment="1">
      <alignment horizontal="center" vertical="center"/>
    </xf>
    <xf numFmtId="0" fontId="23" fillId="5" borderId="176" xfId="0" applyFont="1" applyFill="1" applyBorder="1" applyAlignment="1">
      <alignment horizontal="center" vertical="center"/>
    </xf>
    <xf numFmtId="0" fontId="22" fillId="5" borderId="73" xfId="0" applyFont="1" applyFill="1" applyBorder="1"/>
    <xf numFmtId="0" fontId="22" fillId="5" borderId="49" xfId="0" applyFont="1" applyFill="1" applyBorder="1"/>
    <xf numFmtId="3" fontId="22" fillId="0" borderId="38" xfId="0" applyNumberFormat="1" applyFont="1" applyFill="1" applyBorder="1"/>
    <xf numFmtId="0" fontId="22" fillId="6" borderId="38" xfId="9" applyNumberFormat="1" applyFont="1" applyFill="1" applyBorder="1"/>
    <xf numFmtId="0" fontId="22" fillId="6" borderId="177" xfId="9" applyNumberFormat="1" applyFont="1" applyFill="1" applyBorder="1"/>
    <xf numFmtId="0" fontId="23" fillId="6" borderId="38" xfId="0" applyNumberFormat="1" applyFont="1" applyFill="1" applyBorder="1" applyAlignment="1">
      <alignment horizontal="center" vertical="center"/>
    </xf>
    <xf numFmtId="0" fontId="23" fillId="6" borderId="177" xfId="0" applyNumberFormat="1" applyFont="1" applyFill="1" applyBorder="1" applyAlignment="1">
      <alignment horizontal="center" vertical="center"/>
    </xf>
    <xf numFmtId="0" fontId="22" fillId="0" borderId="0" xfId="9" applyNumberFormat="1" applyFont="1"/>
    <xf numFmtId="0" fontId="22" fillId="5" borderId="74" xfId="0" applyFont="1" applyFill="1" applyBorder="1"/>
    <xf numFmtId="0" fontId="22" fillId="5" borderId="75" xfId="0" applyFont="1" applyFill="1" applyBorder="1"/>
    <xf numFmtId="3" fontId="22" fillId="0" borderId="2" xfId="0" applyNumberFormat="1" applyFont="1" applyFill="1" applyBorder="1"/>
    <xf numFmtId="0" fontId="22" fillId="6" borderId="2" xfId="9" applyNumberFormat="1" applyFont="1" applyFill="1" applyBorder="1"/>
    <xf numFmtId="0" fontId="22" fillId="6" borderId="178" xfId="9" applyNumberFormat="1" applyFont="1" applyFill="1" applyBorder="1"/>
    <xf numFmtId="0" fontId="22" fillId="8" borderId="3" xfId="0" applyFont="1" applyFill="1" applyBorder="1" applyAlignment="1">
      <alignment horizontal="center"/>
    </xf>
    <xf numFmtId="0" fontId="22" fillId="8" borderId="107" xfId="0" applyFont="1" applyFill="1" applyBorder="1" applyAlignment="1">
      <alignment horizontal="center"/>
    </xf>
    <xf numFmtId="195" fontId="22" fillId="0" borderId="0" xfId="0" applyNumberFormat="1" applyFont="1" applyBorder="1" applyAlignment="1">
      <alignment horizontal="center"/>
    </xf>
    <xf numFmtId="195" fontId="22" fillId="0" borderId="156" xfId="0" applyNumberFormat="1" applyFont="1" applyBorder="1" applyAlignment="1">
      <alignment horizontal="center"/>
    </xf>
    <xf numFmtId="169" fontId="22" fillId="0" borderId="0" xfId="0" applyNumberFormat="1" applyFont="1" applyBorder="1"/>
    <xf numFmtId="0" fontId="22" fillId="6" borderId="88" xfId="0" applyFont="1" applyFill="1" applyBorder="1"/>
    <xf numFmtId="0" fontId="22" fillId="6" borderId="112" xfId="0" applyFont="1" applyFill="1" applyBorder="1"/>
    <xf numFmtId="169" fontId="22" fillId="0" borderId="37" xfId="0" applyNumberFormat="1" applyFont="1" applyBorder="1"/>
    <xf numFmtId="0" fontId="22" fillId="6" borderId="122" xfId="0" applyFont="1" applyFill="1" applyBorder="1"/>
    <xf numFmtId="0" fontId="22" fillId="6" borderId="123" xfId="0" applyFont="1" applyFill="1" applyBorder="1"/>
    <xf numFmtId="0" fontId="22" fillId="0" borderId="37" xfId="0" applyFont="1" applyBorder="1"/>
    <xf numFmtId="192" fontId="22" fillId="8" borderId="37" xfId="0" applyNumberFormat="1" applyFont="1" applyFill="1" applyBorder="1"/>
    <xf numFmtId="0" fontId="22" fillId="8" borderId="124" xfId="0" applyFont="1" applyFill="1" applyBorder="1"/>
    <xf numFmtId="0" fontId="22" fillId="8" borderId="31" xfId="0" applyFont="1" applyFill="1" applyBorder="1"/>
    <xf numFmtId="0" fontId="22" fillId="8" borderId="46" xfId="0" applyFont="1" applyFill="1" applyBorder="1"/>
    <xf numFmtId="0" fontId="22" fillId="0" borderId="183" xfId="0" applyFont="1" applyBorder="1" applyAlignment="1">
      <alignment horizontal="center" vertical="center" wrapText="1"/>
    </xf>
    <xf numFmtId="0" fontId="22" fillId="5" borderId="184" xfId="0" applyFont="1" applyFill="1" applyBorder="1" applyAlignment="1">
      <alignment horizontal="center" vertical="center" wrapText="1"/>
    </xf>
    <xf numFmtId="0" fontId="22" fillId="0" borderId="184" xfId="0" applyFont="1" applyBorder="1" applyAlignment="1">
      <alignment horizontal="center" vertical="center" wrapText="1"/>
    </xf>
    <xf numFmtId="0" fontId="22" fillId="0" borderId="185" xfId="0" applyFont="1" applyBorder="1" applyAlignment="1">
      <alignment horizontal="center" vertical="center" wrapText="1"/>
    </xf>
    <xf numFmtId="0" fontId="22" fillId="0" borderId="186" xfId="0" applyFont="1" applyBorder="1" applyAlignment="1">
      <alignment horizontal="center"/>
    </xf>
    <xf numFmtId="0" fontId="22" fillId="5" borderId="187" xfId="0" applyFont="1" applyFill="1" applyBorder="1" applyAlignment="1">
      <alignment horizontal="center"/>
    </xf>
    <xf numFmtId="0" fontId="22" fillId="6" borderId="187" xfId="0" applyFont="1" applyFill="1" applyBorder="1"/>
    <xf numFmtId="0" fontId="22" fillId="6" borderId="157" xfId="0" applyFont="1" applyFill="1" applyBorder="1"/>
    <xf numFmtId="0" fontId="22" fillId="0" borderId="188" xfId="0" applyFont="1" applyBorder="1" applyAlignment="1">
      <alignment horizontal="center"/>
    </xf>
    <xf numFmtId="0" fontId="22" fillId="5" borderId="189" xfId="0" applyFont="1" applyFill="1" applyBorder="1" applyAlignment="1">
      <alignment horizontal="center"/>
    </xf>
    <xf numFmtId="0" fontId="22" fillId="6" borderId="189" xfId="0" applyFont="1" applyFill="1" applyBorder="1"/>
    <xf numFmtId="0" fontId="22" fillId="6" borderId="160" xfId="0" applyFont="1" applyFill="1" applyBorder="1"/>
    <xf numFmtId="0" fontId="22" fillId="12" borderId="38" xfId="0" applyFont="1" applyFill="1" applyBorder="1" applyAlignment="1">
      <alignment horizontal="center"/>
    </xf>
    <xf numFmtId="0" fontId="22" fillId="0" borderId="179" xfId="0" applyFont="1" applyBorder="1" applyAlignment="1">
      <alignment horizontal="center"/>
    </xf>
    <xf numFmtId="0" fontId="22" fillId="0" borderId="180" xfId="0" applyFont="1" applyBorder="1" applyAlignment="1">
      <alignment horizontal="center"/>
    </xf>
    <xf numFmtId="0" fontId="22" fillId="0" borderId="181" xfId="0" applyFont="1" applyBorder="1" applyAlignment="1">
      <alignment horizontal="center"/>
    </xf>
    <xf numFmtId="0" fontId="22" fillId="5" borderId="182" xfId="0" applyFont="1" applyFill="1" applyBorder="1" applyAlignment="1">
      <alignment horizontal="center"/>
    </xf>
    <xf numFmtId="0" fontId="22" fillId="4" borderId="45" xfId="0" applyFont="1" applyFill="1" applyBorder="1" applyAlignment="1">
      <alignment horizontal="center"/>
    </xf>
    <xf numFmtId="0" fontId="22" fillId="4" borderId="160" xfId="0" applyFont="1" applyFill="1" applyBorder="1" applyAlignment="1">
      <alignment horizontal="center"/>
    </xf>
    <xf numFmtId="20" fontId="22" fillId="0" borderId="0" xfId="0" applyNumberFormat="1" applyFont="1"/>
    <xf numFmtId="0" fontId="23" fillId="8" borderId="38" xfId="0" applyFont="1" applyFill="1" applyBorder="1" applyAlignment="1">
      <alignment horizontal="left" vertical="center"/>
    </xf>
    <xf numFmtId="0" fontId="23" fillId="8" borderId="38" xfId="0" applyFont="1" applyFill="1" applyBorder="1" applyAlignment="1">
      <alignment horizontal="center" vertical="center"/>
    </xf>
    <xf numFmtId="0" fontId="22" fillId="5" borderId="38" xfId="0" applyFont="1" applyFill="1" applyBorder="1"/>
    <xf numFmtId="196" fontId="22" fillId="0" borderId="38" xfId="0" applyNumberFormat="1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14" fontId="22" fillId="0" borderId="60" xfId="0" applyNumberFormat="1" applyFont="1" applyBorder="1" applyAlignment="1">
      <alignment horizontal="center"/>
    </xf>
    <xf numFmtId="164" fontId="22" fillId="0" borderId="0" xfId="0" applyNumberFormat="1" applyFont="1" applyFill="1" applyBorder="1" applyAlignment="1">
      <alignment horizontal="left"/>
    </xf>
    <xf numFmtId="164" fontId="22" fillId="0" borderId="0" xfId="0" applyNumberFormat="1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0" fontId="22" fillId="0" borderId="38" xfId="0" applyFont="1" applyBorder="1"/>
    <xf numFmtId="0" fontId="22" fillId="0" borderId="145" xfId="0" applyFont="1" applyBorder="1"/>
    <xf numFmtId="0" fontId="22" fillId="0" borderId="14" xfId="0" applyFont="1" applyBorder="1" applyAlignment="1">
      <alignment horizontal="center"/>
    </xf>
    <xf numFmtId="0" fontId="22" fillId="0" borderId="156" xfId="0" applyFont="1" applyBorder="1"/>
    <xf numFmtId="0" fontId="22" fillId="0" borderId="88" xfId="0" applyFont="1" applyBorder="1"/>
    <xf numFmtId="0" fontId="22" fillId="8" borderId="0" xfId="0" applyFont="1" applyFill="1"/>
    <xf numFmtId="0" fontId="22" fillId="5" borderId="0" xfId="0" applyFont="1" applyFill="1"/>
    <xf numFmtId="3" fontId="22" fillId="0" borderId="0" xfId="0" applyNumberFormat="1" applyFont="1"/>
    <xf numFmtId="3" fontId="22" fillId="6" borderId="0" xfId="0" applyNumberFormat="1" applyFont="1" applyFill="1"/>
    <xf numFmtId="0" fontId="22" fillId="5" borderId="0" xfId="0" applyFont="1" applyFill="1" applyAlignment="1">
      <alignment horizontal="center"/>
    </xf>
    <xf numFmtId="207" fontId="22" fillId="0" borderId="0" xfId="0" applyNumberFormat="1" applyFont="1"/>
    <xf numFmtId="0" fontId="22" fillId="6" borderId="0" xfId="0" applyFont="1" applyFill="1"/>
    <xf numFmtId="9" fontId="22" fillId="0" borderId="0" xfId="0" applyNumberFormat="1" applyFont="1"/>
    <xf numFmtId="0" fontId="22" fillId="9" borderId="0" xfId="0" applyFont="1" applyFill="1" applyAlignment="1">
      <alignment horizontal="center"/>
    </xf>
    <xf numFmtId="0" fontId="22" fillId="9" borderId="0" xfId="0" applyFont="1" applyFill="1"/>
    <xf numFmtId="0" fontId="22" fillId="6" borderId="0" xfId="0" applyNumberFormat="1" applyFont="1" applyFill="1"/>
    <xf numFmtId="0" fontId="22" fillId="0" borderId="191" xfId="0" applyFont="1" applyFill="1" applyBorder="1"/>
    <xf numFmtId="0" fontId="22" fillId="0" borderId="0" xfId="0" applyNumberFormat="1" applyFont="1"/>
    <xf numFmtId="0" fontId="22" fillId="5" borderId="70" xfId="0" applyFont="1" applyFill="1" applyBorder="1" applyAlignment="1">
      <alignment horizontal="left"/>
    </xf>
    <xf numFmtId="0" fontId="22" fillId="5" borderId="102" xfId="0" applyFont="1" applyFill="1" applyBorder="1" applyAlignment="1">
      <alignment horizontal="right"/>
    </xf>
    <xf numFmtId="0" fontId="27" fillId="0" borderId="103" xfId="0" applyFont="1" applyBorder="1"/>
    <xf numFmtId="0" fontId="22" fillId="5" borderId="73" xfId="0" applyFont="1" applyFill="1" applyBorder="1" applyAlignment="1">
      <alignment horizontal="left"/>
    </xf>
    <xf numFmtId="0" fontId="22" fillId="5" borderId="104" xfId="0" applyFont="1" applyFill="1" applyBorder="1" applyAlignment="1">
      <alignment horizontal="right"/>
    </xf>
    <xf numFmtId="0" fontId="27" fillId="0" borderId="105" xfId="0" applyFont="1" applyBorder="1"/>
    <xf numFmtId="176" fontId="22" fillId="0" borderId="105" xfId="0" applyNumberFormat="1" applyFont="1" applyFill="1" applyBorder="1"/>
    <xf numFmtId="9" fontId="22" fillId="0" borderId="105" xfId="0" applyNumberFormat="1" applyFont="1" applyFill="1" applyBorder="1"/>
    <xf numFmtId="0" fontId="22" fillId="5" borderId="106" xfId="0" applyFont="1" applyFill="1" applyBorder="1" applyAlignment="1">
      <alignment horizontal="right"/>
    </xf>
    <xf numFmtId="0" fontId="22" fillId="6" borderId="107" xfId="0" applyFont="1" applyFill="1" applyBorder="1"/>
    <xf numFmtId="0" fontId="22" fillId="5" borderId="4" xfId="0" applyFont="1" applyFill="1" applyBorder="1" applyAlignment="1">
      <alignment horizontal="left"/>
    </xf>
    <xf numFmtId="0" fontId="22" fillId="5" borderId="5" xfId="0" applyFont="1" applyFill="1" applyBorder="1" applyAlignment="1">
      <alignment horizontal="right"/>
    </xf>
    <xf numFmtId="204" fontId="22" fillId="0" borderId="95" xfId="0" applyNumberFormat="1" applyFont="1" applyBorder="1"/>
    <xf numFmtId="0" fontId="22" fillId="5" borderId="12" xfId="0" applyFont="1" applyFill="1" applyBorder="1" applyAlignment="1">
      <alignment horizontal="left"/>
    </xf>
    <xf numFmtId="0" fontId="22" fillId="5" borderId="7" xfId="0" applyFont="1" applyFill="1" applyBorder="1" applyAlignment="1">
      <alignment horizontal="right"/>
    </xf>
    <xf numFmtId="3" fontId="22" fillId="0" borderId="96" xfId="0" applyNumberFormat="1" applyFont="1" applyBorder="1"/>
    <xf numFmtId="0" fontId="22" fillId="6" borderId="96" xfId="0" applyFont="1" applyFill="1" applyBorder="1"/>
    <xf numFmtId="176" fontId="22" fillId="0" borderId="96" xfId="0" applyNumberFormat="1" applyFont="1" applyBorder="1"/>
    <xf numFmtId="0" fontId="22" fillId="5" borderId="12" xfId="0" applyFont="1" applyFill="1" applyBorder="1"/>
    <xf numFmtId="0" fontId="22" fillId="0" borderId="96" xfId="0" applyFont="1" applyBorder="1"/>
    <xf numFmtId="0" fontId="22" fillId="5" borderId="13" xfId="0" applyFont="1" applyFill="1" applyBorder="1"/>
    <xf numFmtId="0" fontId="22" fillId="5" borderId="9" xfId="0" applyFont="1" applyFill="1" applyBorder="1" applyAlignment="1">
      <alignment horizontal="right"/>
    </xf>
    <xf numFmtId="0" fontId="22" fillId="6" borderId="97" xfId="0" applyFont="1" applyFill="1" applyBorder="1"/>
    <xf numFmtId="207" fontId="27" fillId="0" borderId="103" xfId="0" applyNumberFormat="1" applyFont="1" applyBorder="1"/>
    <xf numFmtId="10" fontId="27" fillId="0" borderId="105" xfId="0" applyNumberFormat="1" applyFont="1" applyBorder="1"/>
    <xf numFmtId="10" fontId="22" fillId="0" borderId="105" xfId="0" applyNumberFormat="1" applyFont="1" applyFill="1" applyBorder="1"/>
    <xf numFmtId="0" fontId="22" fillId="5" borderId="190" xfId="0" applyFont="1" applyFill="1" applyBorder="1"/>
    <xf numFmtId="0" fontId="22" fillId="5" borderId="165" xfId="0" applyFont="1" applyFill="1" applyBorder="1" applyAlignment="1">
      <alignment horizontal="right"/>
    </xf>
    <xf numFmtId="10" fontId="22" fillId="6" borderId="134" xfId="0" applyNumberFormat="1" applyFont="1" applyFill="1" applyBorder="1"/>
    <xf numFmtId="0" fontId="22" fillId="6" borderId="107" xfId="0" applyNumberFormat="1" applyFont="1" applyFill="1" applyBorder="1"/>
    <xf numFmtId="0" fontId="22" fillId="5" borderId="108" xfId="0" applyFont="1" applyFill="1" applyBorder="1" applyAlignment="1">
      <alignment horizontal="center"/>
    </xf>
    <xf numFmtId="0" fontId="22" fillId="5" borderId="109" xfId="0" applyFont="1" applyFill="1" applyBorder="1" applyAlignment="1">
      <alignment horizontal="center"/>
    </xf>
    <xf numFmtId="0" fontId="22" fillId="5" borderId="110" xfId="0" applyFont="1" applyFill="1" applyBorder="1" applyAlignment="1">
      <alignment horizontal="center"/>
    </xf>
    <xf numFmtId="164" fontId="22" fillId="0" borderId="63" xfId="0" applyNumberFormat="1" applyFont="1" applyBorder="1"/>
    <xf numFmtId="164" fontId="22" fillId="0" borderId="116" xfId="0" applyNumberFormat="1" applyFont="1" applyBorder="1"/>
    <xf numFmtId="0" fontId="22" fillId="6" borderId="116" xfId="0" applyFont="1" applyFill="1" applyBorder="1"/>
    <xf numFmtId="0" fontId="22" fillId="6" borderId="117" xfId="0" applyFont="1" applyFill="1" applyBorder="1"/>
    <xf numFmtId="199" fontId="22" fillId="0" borderId="65" xfId="0" applyNumberFormat="1" applyFont="1" applyBorder="1"/>
    <xf numFmtId="199" fontId="22" fillId="0" borderId="88" xfId="0" applyNumberFormat="1" applyFont="1" applyBorder="1"/>
    <xf numFmtId="200" fontId="22" fillId="0" borderId="65" xfId="0" applyNumberFormat="1" applyFont="1" applyBorder="1"/>
    <xf numFmtId="200" fontId="22" fillId="0" borderId="88" xfId="0" applyNumberFormat="1" applyFont="1" applyBorder="1"/>
    <xf numFmtId="201" fontId="22" fillId="0" borderId="65" xfId="0" applyNumberFormat="1" applyFont="1" applyBorder="1"/>
    <xf numFmtId="201" fontId="22" fillId="0" borderId="88" xfId="0" applyNumberFormat="1" applyFont="1" applyBorder="1"/>
    <xf numFmtId="202" fontId="22" fillId="0" borderId="65" xfId="0" applyNumberFormat="1" applyFont="1" applyBorder="1"/>
    <xf numFmtId="202" fontId="22" fillId="0" borderId="88" xfId="0" applyNumberFormat="1" applyFont="1" applyBorder="1"/>
    <xf numFmtId="203" fontId="22" fillId="0" borderId="65" xfId="0" applyNumberFormat="1" applyFont="1" applyBorder="1"/>
    <xf numFmtId="203" fontId="22" fillId="0" borderId="88" xfId="0" applyNumberFormat="1" applyFont="1" applyBorder="1"/>
    <xf numFmtId="203" fontId="22" fillId="0" borderId="66" xfId="0" applyNumberFormat="1" applyFont="1" applyBorder="1"/>
    <xf numFmtId="203" fontId="22" fillId="0" borderId="122" xfId="0" applyNumberFormat="1" applyFont="1" applyBorder="1"/>
    <xf numFmtId="0" fontId="22" fillId="0" borderId="38" xfId="0" applyFont="1" applyBorder="1" applyAlignment="1"/>
    <xf numFmtId="174" fontId="22" fillId="0" borderId="38" xfId="0" applyNumberFormat="1" applyFont="1" applyBorder="1" applyAlignment="1"/>
    <xf numFmtId="174" fontId="22" fillId="0" borderId="38" xfId="0" applyNumberFormat="1" applyFont="1" applyBorder="1"/>
    <xf numFmtId="205" fontId="22" fillId="0" borderId="38" xfId="0" applyNumberFormat="1" applyFont="1" applyBorder="1"/>
    <xf numFmtId="0" fontId="22" fillId="0" borderId="0" xfId="0" applyFont="1" applyBorder="1" applyAlignment="1"/>
    <xf numFmtId="0" fontId="22" fillId="0" borderId="0" xfId="0" applyFont="1" applyBorder="1"/>
    <xf numFmtId="0" fontId="22" fillId="5" borderId="38" xfId="0" applyFont="1" applyFill="1" applyBorder="1" applyAlignment="1"/>
    <xf numFmtId="206" fontId="22" fillId="5" borderId="38" xfId="0" applyNumberFormat="1" applyFont="1" applyFill="1" applyBorder="1" applyAlignment="1">
      <alignment horizontal="center" vertical="center"/>
    </xf>
    <xf numFmtId="0" fontId="22" fillId="5" borderId="38" xfId="0" applyFont="1" applyFill="1" applyBorder="1" applyAlignment="1">
      <alignment horizontal="center"/>
    </xf>
    <xf numFmtId="0" fontId="22" fillId="0" borderId="0" xfId="0" applyFont="1" applyAlignment="1">
      <alignment horizontal="right" vertical="top"/>
    </xf>
    <xf numFmtId="0" fontId="22" fillId="6" borderId="175" xfId="0" applyFont="1" applyFill="1" applyBorder="1"/>
    <xf numFmtId="0" fontId="22" fillId="0" borderId="82" xfId="0" applyFont="1" applyBorder="1" applyAlignment="1">
      <alignment horizontal="center"/>
    </xf>
    <xf numFmtId="0" fontId="22" fillId="0" borderId="83" xfId="0" applyFont="1" applyBorder="1" applyAlignment="1">
      <alignment horizontal="center"/>
    </xf>
    <xf numFmtId="0" fontId="22" fillId="0" borderId="174" xfId="0" applyFont="1" applyBorder="1" applyAlignment="1">
      <alignment horizontal="center"/>
    </xf>
    <xf numFmtId="0" fontId="22" fillId="6" borderId="61" xfId="0" applyFont="1" applyFill="1" applyBorder="1"/>
    <xf numFmtId="0" fontId="22" fillId="0" borderId="49" xfId="0" applyFont="1" applyBorder="1" applyAlignment="1">
      <alignment horizontal="center"/>
    </xf>
    <xf numFmtId="0" fontId="22" fillId="0" borderId="92" xfId="0" applyFont="1" applyBorder="1" applyAlignment="1">
      <alignment horizontal="center"/>
    </xf>
    <xf numFmtId="0" fontId="22" fillId="6" borderId="62" xfId="0" applyFont="1" applyFill="1" applyBorder="1"/>
    <xf numFmtId="0" fontId="22" fillId="0" borderId="75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13" borderId="144" xfId="0" applyFont="1" applyFill="1" applyBorder="1"/>
    <xf numFmtId="0" fontId="22" fillId="0" borderId="178" xfId="0" applyFont="1" applyBorder="1" applyAlignment="1">
      <alignment horizontal="center"/>
    </xf>
    <xf numFmtId="0" fontId="22" fillId="0" borderId="0" xfId="0" applyFont="1" applyAlignment="1">
      <alignment horizontal="right"/>
    </xf>
    <xf numFmtId="0" fontId="22" fillId="0" borderId="99" xfId="0" applyFont="1" applyBorder="1" applyAlignment="1">
      <alignment horizontal="center"/>
    </xf>
    <xf numFmtId="0" fontId="22" fillId="0" borderId="100" xfId="0" applyFont="1" applyBorder="1" applyAlignment="1">
      <alignment horizontal="center"/>
    </xf>
    <xf numFmtId="0" fontId="22" fillId="0" borderId="101" xfId="0" applyFont="1" applyBorder="1" applyAlignment="1">
      <alignment horizontal="center"/>
    </xf>
    <xf numFmtId="0" fontId="22" fillId="0" borderId="34" xfId="0" applyFont="1" applyBorder="1" applyAlignment="1">
      <alignment horizontal="center"/>
    </xf>
    <xf numFmtId="0" fontId="22" fillId="0" borderId="35" xfId="0" applyFont="1" applyBorder="1" applyAlignment="1">
      <alignment horizontal="center"/>
    </xf>
    <xf numFmtId="0" fontId="22" fillId="0" borderId="47" xfId="0" applyFont="1" applyBorder="1" applyAlignment="1">
      <alignment horizontal="center"/>
    </xf>
    <xf numFmtId="0" fontId="22" fillId="0" borderId="33" xfId="0" applyFont="1" applyBorder="1" applyAlignment="1">
      <alignment horizontal="center"/>
    </xf>
    <xf numFmtId="0" fontId="22" fillId="0" borderId="0" xfId="0" applyFont="1" applyFill="1" applyAlignment="1"/>
    <xf numFmtId="0" fontId="22" fillId="0" borderId="0" xfId="0" applyFont="1" applyAlignment="1"/>
    <xf numFmtId="0" fontId="22" fillId="0" borderId="0" xfId="0" applyFont="1" applyAlignment="1">
      <alignment horizontal="left"/>
    </xf>
    <xf numFmtId="14" fontId="22" fillId="0" borderId="0" xfId="0" applyNumberFormat="1" applyFont="1" applyAlignment="1">
      <alignment horizontal="left"/>
    </xf>
    <xf numFmtId="1" fontId="22" fillId="0" borderId="0" xfId="2" applyNumberFormat="1" applyFont="1" applyAlignment="1">
      <alignment horizontal="left"/>
    </xf>
    <xf numFmtId="1" fontId="22" fillId="0" borderId="0" xfId="0" applyNumberFormat="1" applyFont="1"/>
    <xf numFmtId="0" fontId="22" fillId="10" borderId="38" xfId="0" applyFont="1" applyFill="1" applyBorder="1"/>
    <xf numFmtId="14" fontId="22" fillId="10" borderId="38" xfId="0" applyNumberFormat="1" applyFont="1" applyFill="1" applyBorder="1"/>
    <xf numFmtId="193" fontId="22" fillId="10" borderId="38" xfId="0" applyNumberFormat="1" applyFont="1" applyFill="1" applyBorder="1"/>
    <xf numFmtId="0" fontId="22" fillId="0" borderId="164" xfId="12" applyFont="1" applyBorder="1" applyAlignment="1">
      <alignment horizontal="centerContinuous"/>
    </xf>
    <xf numFmtId="0" fontId="22" fillId="0" borderId="165" xfId="12" applyFont="1" applyBorder="1" applyAlignment="1">
      <alignment horizontal="centerContinuous"/>
    </xf>
    <xf numFmtId="0" fontId="22" fillId="0" borderId="173" xfId="12" applyFont="1" applyBorder="1" applyAlignment="1">
      <alignment horizontal="centerContinuous"/>
    </xf>
    <xf numFmtId="0" fontId="22" fillId="0" borderId="90" xfId="12" applyFont="1" applyBorder="1" applyAlignment="1">
      <alignment horizontal="centerContinuous"/>
    </xf>
    <xf numFmtId="0" fontId="22" fillId="0" borderId="0" xfId="12" applyFont="1" applyBorder="1" applyAlignment="1">
      <alignment horizontal="centerContinuous"/>
    </xf>
    <xf numFmtId="0" fontId="22" fillId="0" borderId="156" xfId="12" applyFont="1" applyBorder="1" applyAlignment="1">
      <alignment horizontal="centerContinuous"/>
    </xf>
    <xf numFmtId="0" fontId="22" fillId="0" borderId="38" xfId="12" applyFont="1" applyBorder="1"/>
    <xf numFmtId="0" fontId="22" fillId="0" borderId="104" xfId="12" applyFont="1" applyBorder="1"/>
    <xf numFmtId="1" fontId="22" fillId="0" borderId="49" xfId="11" applyNumberFormat="1" applyFont="1" applyBorder="1" applyAlignment="1">
      <alignment horizontal="right"/>
    </xf>
    <xf numFmtId="10" fontId="22" fillId="0" borderId="38" xfId="9" applyNumberFormat="1" applyFont="1" applyBorder="1"/>
    <xf numFmtId="0" fontId="22" fillId="0" borderId="86" xfId="12" applyFont="1" applyBorder="1"/>
    <xf numFmtId="0" fontId="22" fillId="0" borderId="172" xfId="12" applyFont="1" applyBorder="1"/>
    <xf numFmtId="1" fontId="22" fillId="0" borderId="57" xfId="11" applyNumberFormat="1" applyFont="1" applyBorder="1" applyAlignment="1">
      <alignment horizontal="right"/>
    </xf>
    <xf numFmtId="10" fontId="22" fillId="0" borderId="86" xfId="9" applyNumberFormat="1" applyFont="1" applyBorder="1"/>
    <xf numFmtId="0" fontId="22" fillId="0" borderId="135" xfId="12" applyFont="1" applyBorder="1" applyAlignment="1">
      <alignment horizontal="centerContinuous"/>
    </xf>
    <xf numFmtId="0" fontId="22" fillId="0" borderId="37" xfId="12" applyFont="1" applyBorder="1" applyAlignment="1">
      <alignment horizontal="centerContinuous"/>
    </xf>
    <xf numFmtId="0" fontId="22" fillId="0" borderId="82" xfId="12" applyFont="1" applyBorder="1" applyAlignment="1">
      <alignment horizontal="centerContinuous"/>
    </xf>
    <xf numFmtId="207" fontId="22" fillId="5" borderId="62" xfId="0" applyNumberFormat="1" applyFont="1" applyFill="1" applyBorder="1" applyAlignment="1">
      <alignment horizontal="center"/>
    </xf>
    <xf numFmtId="207" fontId="22" fillId="5" borderId="2" xfId="0" applyNumberFormat="1" applyFont="1" applyFill="1" applyBorder="1" applyAlignment="1">
      <alignment horizontal="center"/>
    </xf>
    <xf numFmtId="207" fontId="22" fillId="5" borderId="3" xfId="0" applyNumberFormat="1" applyFont="1" applyFill="1" applyBorder="1" applyAlignment="1">
      <alignment horizontal="center"/>
    </xf>
    <xf numFmtId="207" fontId="22" fillId="0" borderId="0" xfId="2" applyNumberFormat="1" applyFont="1"/>
    <xf numFmtId="207" fontId="22" fillId="8" borderId="0" xfId="0" applyNumberFormat="1" applyFont="1" applyFill="1"/>
    <xf numFmtId="208" fontId="22" fillId="0" borderId="38" xfId="2" applyNumberFormat="1" applyFont="1" applyBorder="1"/>
    <xf numFmtId="207" fontId="22" fillId="8" borderId="132" xfId="0" applyNumberFormat="1" applyFont="1" applyFill="1" applyBorder="1" applyAlignment="1">
      <alignment horizontal="center"/>
    </xf>
    <xf numFmtId="207" fontId="22" fillId="8" borderId="46" xfId="2" applyNumberFormat="1" applyFont="1" applyFill="1" applyBorder="1" applyAlignment="1">
      <alignment horizontal="center"/>
    </xf>
    <xf numFmtId="0" fontId="6" fillId="15" borderId="0" xfId="0" applyFont="1" applyFill="1"/>
    <xf numFmtId="0" fontId="12" fillId="15" borderId="124" xfId="0" applyFont="1" applyFill="1" applyBorder="1" applyAlignment="1">
      <alignment horizontal="centerContinuous" wrapText="1"/>
    </xf>
    <xf numFmtId="0" fontId="6" fillId="15" borderId="51" xfId="0" applyFont="1" applyFill="1" applyBorder="1" applyAlignment="1">
      <alignment horizontal="centerContinuous"/>
    </xf>
    <xf numFmtId="0" fontId="6" fillId="15" borderId="31" xfId="0" applyFont="1" applyFill="1" applyBorder="1" applyAlignment="1">
      <alignment horizontal="centerContinuous"/>
    </xf>
    <xf numFmtId="0" fontId="6" fillId="15" borderId="46" xfId="0" applyFont="1" applyFill="1" applyBorder="1"/>
    <xf numFmtId="0" fontId="6" fillId="15" borderId="0" xfId="0" applyFont="1" applyFill="1" applyAlignment="1">
      <alignment horizontal="right"/>
    </xf>
    <xf numFmtId="0" fontId="30" fillId="0" borderId="0" xfId="1" applyFont="1" applyAlignment="1" applyProtection="1"/>
    <xf numFmtId="0" fontId="31" fillId="0" borderId="0" xfId="0" applyFont="1"/>
    <xf numFmtId="0" fontId="32" fillId="0" borderId="0" xfId="0" applyFont="1"/>
    <xf numFmtId="0" fontId="6" fillId="0" borderId="0" xfId="0" applyFont="1" applyAlignment="1">
      <alignment horizontal="center"/>
    </xf>
    <xf numFmtId="0" fontId="22" fillId="0" borderId="39" xfId="0" applyFont="1" applyBorder="1" applyAlignment="1"/>
    <xf numFmtId="0" fontId="22" fillId="0" borderId="44" xfId="0" applyFont="1" applyBorder="1" applyAlignment="1"/>
    <xf numFmtId="0" fontId="22" fillId="0" borderId="83" xfId="0" applyFont="1" applyBorder="1" applyAlignment="1"/>
    <xf numFmtId="0" fontId="22" fillId="5" borderId="113" xfId="0" applyFont="1" applyFill="1" applyBorder="1" applyAlignment="1">
      <alignment horizontal="left"/>
    </xf>
    <xf numFmtId="0" fontId="22" fillId="5" borderId="115" xfId="0" applyFont="1" applyFill="1" applyBorder="1" applyAlignment="1">
      <alignment horizontal="left"/>
    </xf>
    <xf numFmtId="0" fontId="22" fillId="5" borderId="118" xfId="0" applyFont="1" applyFill="1" applyBorder="1" applyAlignment="1">
      <alignment horizontal="left"/>
    </xf>
    <xf numFmtId="0" fontId="22" fillId="5" borderId="119" xfId="0" applyFont="1" applyFill="1" applyBorder="1" applyAlignment="1">
      <alignment horizontal="left"/>
    </xf>
    <xf numFmtId="0" fontId="22" fillId="5" borderId="120" xfId="0" applyFont="1" applyFill="1" applyBorder="1" applyAlignment="1">
      <alignment horizontal="left"/>
    </xf>
    <xf numFmtId="0" fontId="22" fillId="5" borderId="121" xfId="0" applyFont="1" applyFill="1" applyBorder="1" applyAlignment="1">
      <alignment horizontal="left"/>
    </xf>
    <xf numFmtId="0" fontId="22" fillId="8" borderId="48" xfId="0" applyFont="1" applyFill="1" applyBorder="1" applyAlignment="1">
      <alignment horizontal="left"/>
    </xf>
    <xf numFmtId="0" fontId="22" fillId="8" borderId="49" xfId="0" applyFont="1" applyFill="1" applyBorder="1" applyAlignment="1">
      <alignment horizontal="left"/>
    </xf>
    <xf numFmtId="0" fontId="22" fillId="8" borderId="0" xfId="0" applyFont="1" applyFill="1" applyAlignment="1">
      <alignment horizontal="left"/>
    </xf>
    <xf numFmtId="0" fontId="22" fillId="5" borderId="0" xfId="0" applyFont="1" applyFill="1" applyAlignment="1">
      <alignment horizontal="left"/>
    </xf>
    <xf numFmtId="0" fontId="22" fillId="0" borderId="88" xfId="0" applyFont="1" applyBorder="1" applyAlignment="1">
      <alignment horizontal="left"/>
    </xf>
    <xf numFmtId="0" fontId="22" fillId="0" borderId="192" xfId="0" applyFont="1" applyBorder="1" applyAlignment="1">
      <alignment horizontal="center"/>
    </xf>
    <xf numFmtId="0" fontId="22" fillId="0" borderId="163" xfId="0" applyFont="1" applyBorder="1" applyAlignment="1">
      <alignment horizontal="center"/>
    </xf>
    <xf numFmtId="197" fontId="22" fillId="8" borderId="0" xfId="0" applyNumberFormat="1" applyFont="1" applyFill="1" applyAlignment="1">
      <alignment horizontal="center"/>
    </xf>
    <xf numFmtId="0" fontId="22" fillId="5" borderId="48" xfId="0" applyFont="1" applyFill="1" applyBorder="1" applyAlignment="1">
      <alignment horizontal="left"/>
    </xf>
    <xf numFmtId="0" fontId="22" fillId="5" borderId="104" xfId="0" applyFont="1" applyFill="1" applyBorder="1" applyAlignment="1">
      <alignment horizontal="left"/>
    </xf>
    <xf numFmtId="0" fontId="22" fillId="5" borderId="49" xfId="0" applyFont="1" applyFill="1" applyBorder="1" applyAlignment="1">
      <alignment horizontal="left"/>
    </xf>
    <xf numFmtId="0" fontId="22" fillId="5" borderId="165" xfId="0" applyFont="1" applyFill="1" applyBorder="1" applyAlignment="1">
      <alignment horizontal="center"/>
    </xf>
    <xf numFmtId="0" fontId="22" fillId="5" borderId="173" xfId="0" applyFont="1" applyFill="1" applyBorder="1" applyAlignment="1">
      <alignment horizontal="center"/>
    </xf>
    <xf numFmtId="0" fontId="22" fillId="5" borderId="90" xfId="0" applyFont="1" applyFill="1" applyBorder="1" applyAlignment="1">
      <alignment horizontal="center" vertical="center" textRotation="255"/>
    </xf>
    <xf numFmtId="0" fontId="22" fillId="5" borderId="135" xfId="0" applyFont="1" applyFill="1" applyBorder="1" applyAlignment="1">
      <alignment horizontal="center" vertical="center" textRotation="255"/>
    </xf>
    <xf numFmtId="0" fontId="22" fillId="5" borderId="48" xfId="0" applyFont="1" applyFill="1" applyBorder="1" applyAlignment="1">
      <alignment horizontal="right"/>
    </xf>
    <xf numFmtId="0" fontId="22" fillId="5" borderId="104" xfId="0" applyFont="1" applyFill="1" applyBorder="1" applyAlignment="1">
      <alignment horizontal="right"/>
    </xf>
    <xf numFmtId="0" fontId="22" fillId="5" borderId="177" xfId="0" applyFont="1" applyFill="1" applyBorder="1" applyAlignment="1">
      <alignment horizontal="right"/>
    </xf>
    <xf numFmtId="0" fontId="22" fillId="5" borderId="38" xfId="0" applyFont="1" applyFill="1" applyBorder="1" applyAlignment="1">
      <alignment horizontal="left"/>
    </xf>
    <xf numFmtId="0" fontId="22" fillId="5" borderId="193" xfId="0" applyFont="1" applyFill="1" applyBorder="1" applyAlignment="1">
      <alignment horizontal="right"/>
    </xf>
    <xf numFmtId="0" fontId="22" fillId="5" borderId="102" xfId="0" applyFont="1" applyFill="1" applyBorder="1" applyAlignment="1">
      <alignment horizontal="right"/>
    </xf>
    <xf numFmtId="0" fontId="22" fillId="5" borderId="176" xfId="0" applyFont="1" applyFill="1" applyBorder="1" applyAlignment="1">
      <alignment horizontal="right"/>
    </xf>
    <xf numFmtId="0" fontId="22" fillId="5" borderId="0" xfId="0" applyFont="1" applyFill="1" applyBorder="1" applyAlignment="1">
      <alignment horizontal="right"/>
    </xf>
    <xf numFmtId="0" fontId="22" fillId="5" borderId="113" xfId="0" applyFont="1" applyFill="1" applyBorder="1" applyAlignment="1">
      <alignment horizontal="right"/>
    </xf>
    <xf numFmtId="0" fontId="22" fillId="5" borderId="114" xfId="0" applyFont="1" applyFill="1" applyBorder="1" applyAlignment="1">
      <alignment horizontal="right"/>
    </xf>
    <xf numFmtId="0" fontId="22" fillId="5" borderId="194" xfId="0" applyFont="1" applyFill="1" applyBorder="1" applyAlignment="1">
      <alignment horizontal="right"/>
    </xf>
    <xf numFmtId="0" fontId="6" fillId="5" borderId="161" xfId="0" applyFont="1" applyFill="1" applyBorder="1" applyAlignment="1"/>
    <xf numFmtId="0" fontId="6" fillId="5" borderId="58" xfId="0" applyFont="1" applyFill="1" applyBorder="1" applyAlignment="1"/>
    <xf numFmtId="0" fontId="6" fillId="5" borderId="162" xfId="0" applyFont="1" applyFill="1" applyBorder="1" applyAlignment="1"/>
    <xf numFmtId="0" fontId="6" fillId="5" borderId="163" xfId="0" applyFont="1" applyFill="1" applyBorder="1" applyAlignment="1"/>
    <xf numFmtId="0" fontId="6" fillId="5" borderId="48" xfId="0" applyFont="1" applyFill="1" applyBorder="1" applyAlignment="1">
      <alignment horizontal="center"/>
    </xf>
    <xf numFmtId="0" fontId="6" fillId="5" borderId="49" xfId="0" applyFont="1" applyFill="1" applyBorder="1" applyAlignment="1">
      <alignment horizontal="center"/>
    </xf>
    <xf numFmtId="0" fontId="6" fillId="5" borderId="49" xfId="0" applyFont="1" applyFill="1" applyBorder="1"/>
    <xf numFmtId="0" fontId="6" fillId="0" borderId="164" xfId="0" applyFont="1" applyBorder="1" applyAlignment="1">
      <alignment horizontal="center"/>
    </xf>
    <xf numFmtId="0" fontId="6" fillId="0" borderId="165" xfId="0" applyFont="1" applyBorder="1" applyAlignment="1">
      <alignment horizontal="center"/>
    </xf>
    <xf numFmtId="0" fontId="6" fillId="0" borderId="124" xfId="0" applyFont="1" applyBorder="1" applyAlignment="1">
      <alignment horizontal="center"/>
    </xf>
    <xf numFmtId="0" fontId="6" fillId="0" borderId="51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38" xfId="0" applyFont="1" applyFill="1" applyBorder="1" applyAlignment="1">
      <alignment horizontal="left"/>
    </xf>
    <xf numFmtId="0" fontId="6" fillId="0" borderId="88" xfId="0" applyFont="1" applyBorder="1" applyAlignment="1">
      <alignment horizontal="left"/>
    </xf>
    <xf numFmtId="0" fontId="6" fillId="0" borderId="0" xfId="0" applyFont="1" applyAlignment="1">
      <alignment wrapText="1"/>
    </xf>
    <xf numFmtId="0" fontId="6" fillId="0" borderId="0" xfId="0" applyFont="1" applyAlignment="1"/>
    <xf numFmtId="0" fontId="6" fillId="0" borderId="162" xfId="0" applyFont="1" applyBorder="1" applyAlignment="1"/>
    <xf numFmtId="0" fontId="6" fillId="0" borderId="163" xfId="0" applyFont="1" applyBorder="1" applyAlignment="1"/>
    <xf numFmtId="0" fontId="6" fillId="0" borderId="146" xfId="0" applyFont="1" applyBorder="1" applyAlignment="1"/>
    <xf numFmtId="0" fontId="6" fillId="0" borderId="166" xfId="0" applyFont="1" applyBorder="1" applyAlignment="1"/>
    <xf numFmtId="0" fontId="6" fillId="0" borderId="167" xfId="0" applyFont="1" applyBorder="1" applyAlignment="1">
      <alignment horizontal="center"/>
    </xf>
    <xf numFmtId="0" fontId="6" fillId="0" borderId="161" xfId="0" applyFont="1" applyBorder="1" applyAlignment="1"/>
    <xf numFmtId="0" fontId="6" fillId="0" borderId="58" xfId="0" applyFont="1" applyBorder="1" applyAlignment="1"/>
    <xf numFmtId="0" fontId="12" fillId="0" borderId="88" xfId="0" applyFont="1" applyBorder="1" applyAlignment="1">
      <alignment horizontal="left"/>
    </xf>
    <xf numFmtId="0" fontId="6" fillId="0" borderId="124" xfId="0" applyFont="1" applyBorder="1" applyAlignment="1">
      <alignment horizontal="center" vertical="top" wrapText="1"/>
    </xf>
    <xf numFmtId="0" fontId="6" fillId="0" borderId="51" xfId="0" applyFont="1" applyBorder="1" applyAlignment="1">
      <alignment horizontal="center" vertical="top" wrapText="1"/>
    </xf>
    <xf numFmtId="0" fontId="6" fillId="0" borderId="31" xfId="0" applyFont="1" applyBorder="1" applyAlignment="1">
      <alignment horizontal="center" vertical="top" wrapText="1"/>
    </xf>
    <xf numFmtId="0" fontId="6" fillId="0" borderId="98" xfId="0" applyFont="1" applyBorder="1" applyAlignment="1">
      <alignment horizontal="justify" vertical="top" wrapText="1"/>
    </xf>
    <xf numFmtId="0" fontId="6" fillId="0" borderId="89" xfId="0" applyFont="1" applyBorder="1" applyAlignment="1">
      <alignment vertical="top" wrapText="1"/>
    </xf>
    <xf numFmtId="0" fontId="6" fillId="10" borderId="38" xfId="0" applyFont="1" applyFill="1" applyBorder="1" applyAlignment="1">
      <alignment horizontal="center"/>
    </xf>
    <xf numFmtId="0" fontId="17" fillId="3" borderId="0" xfId="0" applyFont="1" applyFill="1" applyAlignment="1">
      <alignment horizontal="center"/>
    </xf>
    <xf numFmtId="0" fontId="6" fillId="3" borderId="98" xfId="7" applyFont="1" applyFill="1" applyBorder="1" applyAlignment="1">
      <alignment horizontal="left" vertical="center" indent="2"/>
    </xf>
    <xf numFmtId="0" fontId="6" fillId="3" borderId="168" xfId="7" applyFont="1" applyFill="1" applyBorder="1" applyAlignment="1">
      <alignment horizontal="left" vertical="center" indent="2"/>
    </xf>
    <xf numFmtId="0" fontId="6" fillId="3" borderId="133" xfId="7" applyFont="1" applyFill="1" applyBorder="1" applyAlignment="1">
      <alignment horizontal="left" vertical="center" indent="2"/>
    </xf>
    <xf numFmtId="0" fontId="6" fillId="0" borderId="0" xfId="7" applyFont="1" applyAlignment="1">
      <alignment horizontal="center" vertical="center"/>
    </xf>
    <xf numFmtId="0" fontId="6" fillId="0" borderId="14" xfId="5" applyFont="1" applyBorder="1" applyAlignment="1">
      <alignment horizontal="center" vertical="center" wrapText="1"/>
    </xf>
    <xf numFmtId="0" fontId="6" fillId="0" borderId="35" xfId="0" applyFont="1" applyBorder="1" applyAlignment="1">
      <alignment horizontal="right" vertical="center"/>
    </xf>
    <xf numFmtId="0" fontId="6" fillId="0" borderId="60" xfId="0" applyFont="1" applyBorder="1" applyAlignment="1">
      <alignment horizontal="center" vertical="center" wrapText="1"/>
    </xf>
    <xf numFmtId="0" fontId="6" fillId="0" borderId="72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91" xfId="0" applyFont="1" applyBorder="1" applyAlignment="1">
      <alignment horizontal="center" vertical="center" wrapText="1"/>
    </xf>
    <xf numFmtId="0" fontId="6" fillId="0" borderId="92" xfId="0" applyFont="1" applyBorder="1" applyAlignment="1">
      <alignment horizontal="center" vertical="center" wrapText="1"/>
    </xf>
    <xf numFmtId="0" fontId="6" fillId="0" borderId="35" xfId="0" applyFont="1" applyBorder="1" applyAlignment="1">
      <alignment vertical="center"/>
    </xf>
    <xf numFmtId="0" fontId="12" fillId="0" borderId="169" xfId="0" applyFont="1" applyBorder="1" applyAlignment="1">
      <alignment horizontal="center"/>
    </xf>
    <xf numFmtId="0" fontId="12" fillId="0" borderId="170" xfId="0" applyFont="1" applyBorder="1" applyAlignment="1">
      <alignment horizontal="center"/>
    </xf>
    <xf numFmtId="0" fontId="12" fillId="0" borderId="171" xfId="0" applyFont="1" applyBorder="1" applyAlignment="1">
      <alignment horizontal="center"/>
    </xf>
    <xf numFmtId="0" fontId="22" fillId="0" borderId="0" xfId="0" applyFont="1" applyAlignment="1">
      <alignment wrapText="1"/>
    </xf>
    <xf numFmtId="0" fontId="22" fillId="16" borderId="0" xfId="0" applyFont="1" applyFill="1"/>
    <xf numFmtId="0" fontId="23" fillId="17" borderId="0" xfId="0" applyFont="1" applyFill="1"/>
    <xf numFmtId="0" fontId="22" fillId="17" borderId="0" xfId="0" applyFont="1" applyFill="1"/>
    <xf numFmtId="0" fontId="22" fillId="18" borderId="0" xfId="0" applyFont="1" applyFill="1"/>
    <xf numFmtId="0" fontId="22" fillId="19" borderId="0" xfId="0" applyFont="1" applyFill="1"/>
    <xf numFmtId="0" fontId="22" fillId="15" borderId="0" xfId="0" applyFont="1" applyFill="1"/>
    <xf numFmtId="210" fontId="22" fillId="10" borderId="38" xfId="0" applyNumberFormat="1" applyFont="1" applyFill="1" applyBorder="1"/>
    <xf numFmtId="0" fontId="22" fillId="10" borderId="38" xfId="0" applyFont="1" applyFill="1" applyBorder="1" applyAlignment="1">
      <alignment wrapText="1"/>
    </xf>
    <xf numFmtId="174" fontId="22" fillId="10" borderId="38" xfId="0" applyNumberFormat="1" applyFont="1" applyFill="1" applyBorder="1"/>
    <xf numFmtId="195" fontId="22" fillId="10" borderId="38" xfId="0" applyNumberFormat="1" applyFont="1" applyFill="1" applyBorder="1"/>
    <xf numFmtId="212" fontId="22" fillId="0" borderId="0" xfId="0" applyNumberFormat="1" applyFont="1"/>
  </cellXfs>
  <cellStyles count="13">
    <cellStyle name="Čiarka" xfId="11" builtinId="3"/>
    <cellStyle name="Hypertextové prepojenie" xfId="1" builtinId="8"/>
    <cellStyle name="Mena" xfId="2" builtinId="4"/>
    <cellStyle name="Normal_CENNIK_C" xfId="3"/>
    <cellStyle name="Normal_vlookup1" xfId="4"/>
    <cellStyle name="Normálna" xfId="0" builtinId="0"/>
    <cellStyle name="normálne_Najnovší CRŠ 3.12.2007" xfId="5"/>
    <cellStyle name="normálne_report29052008" xfId="6"/>
    <cellStyle name="normální_Report CRS studenti a absloventi" xfId="7"/>
    <cellStyle name="normální_vzorce6" xfId="12"/>
    <cellStyle name="normální_ZS 95-96 - celkové výsledky" xfId="8"/>
    <cellStyle name="Percentá" xfId="9" builtinId="5"/>
    <cellStyle name="pobočka" xfId="1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pivotCacheDefinition" Target="pivotCache/pivotCacheDefinition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118</xdr:row>
      <xdr:rowOff>47625</xdr:rowOff>
    </xdr:from>
    <xdr:to>
      <xdr:col>1</xdr:col>
      <xdr:colOff>742950</xdr:colOff>
      <xdr:row>121</xdr:row>
      <xdr:rowOff>123825</xdr:rowOff>
    </xdr:to>
    <xdr:sp macro="" textlink="">
      <xdr:nvSpPr>
        <xdr:cNvPr id="2" name="AutoShape 23"/>
        <xdr:cNvSpPr>
          <a:spLocks noChangeArrowheads="1"/>
        </xdr:cNvSpPr>
      </xdr:nvSpPr>
      <xdr:spPr bwMode="auto">
        <a:xfrm>
          <a:off x="981075" y="23707725"/>
          <a:ext cx="438150" cy="676275"/>
        </a:xfrm>
        <a:prstGeom prst="can">
          <a:avLst>
            <a:gd name="adj" fmla="val 32065"/>
          </a:avLst>
        </a:prstGeom>
        <a:solidFill>
          <a:srgbClr val="FFFF99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200025</xdr:colOff>
      <xdr:row>118</xdr:row>
      <xdr:rowOff>104775</xdr:rowOff>
    </xdr:from>
    <xdr:to>
      <xdr:col>5</xdr:col>
      <xdr:colOff>666750</xdr:colOff>
      <xdr:row>121</xdr:row>
      <xdr:rowOff>85725</xdr:rowOff>
    </xdr:to>
    <xdr:sp macro="" textlink="">
      <xdr:nvSpPr>
        <xdr:cNvPr id="3" name="AutoShape 24"/>
        <xdr:cNvSpPr>
          <a:spLocks noChangeArrowheads="1"/>
        </xdr:cNvSpPr>
      </xdr:nvSpPr>
      <xdr:spPr bwMode="auto">
        <a:xfrm>
          <a:off x="4886325" y="23764875"/>
          <a:ext cx="466725" cy="581025"/>
        </a:xfrm>
        <a:prstGeom prst="cube">
          <a:avLst>
            <a:gd name="adj" fmla="val 25000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125</xdr:row>
          <xdr:rowOff>66675</xdr:rowOff>
        </xdr:from>
        <xdr:to>
          <xdr:col>1</xdr:col>
          <xdr:colOff>1009650</xdr:colOff>
          <xdr:row>125</xdr:row>
          <xdr:rowOff>266700</xdr:rowOff>
        </xdr:to>
        <xdr:sp macro="" textlink="">
          <xdr:nvSpPr>
            <xdr:cNvPr id="27649" name="Object 1" hidden="1">
              <a:extLst>
                <a:ext uri="{63B3BB69-23CF-44E3-9099-C40C66FF867C}">
                  <a14:compatExt spid="_x0000_s276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105</xdr:row>
      <xdr:rowOff>57149</xdr:rowOff>
    </xdr:from>
    <xdr:to>
      <xdr:col>0</xdr:col>
      <xdr:colOff>316889</xdr:colOff>
      <xdr:row>107</xdr:row>
      <xdr:rowOff>28574</xdr:rowOff>
    </xdr:to>
    <xdr:pic>
      <xdr:nvPicPr>
        <xdr:cNvPr id="13313" name="Picture 1" descr="xx3110"/>
        <xdr:cNvPicPr>
          <a:picLocks noGrp="1"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7325974"/>
          <a:ext cx="193064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zor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yhľadávanie1"/>
    </sheetNames>
    <sheetDataSet>
      <sheetData sheetId="0">
        <row r="23">
          <cell r="B23" t="str">
            <v>kj</v>
          </cell>
          <cell r="C23" t="str">
            <v>jahodový krém</v>
          </cell>
          <cell r="D23" t="str">
            <v>ks</v>
          </cell>
          <cell r="E23">
            <v>11</v>
          </cell>
        </row>
        <row r="24">
          <cell r="B24" t="str">
            <v>kv</v>
          </cell>
          <cell r="C24" t="str">
            <v>vanilkový krém</v>
          </cell>
          <cell r="D24" t="str">
            <v>ks</v>
          </cell>
          <cell r="E24">
            <v>9</v>
          </cell>
        </row>
        <row r="25">
          <cell r="B25" t="str">
            <v>ncc</v>
          </cell>
          <cell r="C25" t="str">
            <v>Coca Cola</v>
          </cell>
          <cell r="D25" t="str">
            <v>fl</v>
          </cell>
          <cell r="E25">
            <v>12</v>
          </cell>
        </row>
        <row r="26">
          <cell r="B26" t="str">
            <v>noj</v>
          </cell>
          <cell r="C26" t="str">
            <v>Orange Juice</v>
          </cell>
          <cell r="D26" t="str">
            <v>dl</v>
          </cell>
          <cell r="E26">
            <v>4</v>
          </cell>
        </row>
        <row r="27">
          <cell r="B27" t="str">
            <v>npc</v>
          </cell>
          <cell r="C27" t="str">
            <v>Pepsi Cola</v>
          </cell>
          <cell r="D27" t="str">
            <v>fl</v>
          </cell>
          <cell r="E27">
            <v>12</v>
          </cell>
        </row>
        <row r="28">
          <cell r="B28" t="str">
            <v>nsu</v>
          </cell>
          <cell r="C28" t="str">
            <v>Seven Up</v>
          </cell>
          <cell r="D28" t="str">
            <v>fl</v>
          </cell>
          <cell r="E28">
            <v>14.9</v>
          </cell>
        </row>
        <row r="29">
          <cell r="B29" t="str">
            <v>nto</v>
          </cell>
          <cell r="C29" t="str">
            <v>Tonic</v>
          </cell>
          <cell r="D29" t="str">
            <v>fl</v>
          </cell>
          <cell r="E29">
            <v>11</v>
          </cell>
        </row>
        <row r="30">
          <cell r="B30" t="str">
            <v>p</v>
          </cell>
          <cell r="C30" t="str">
            <v>pečivo</v>
          </cell>
          <cell r="D30" t="str">
            <v>ks</v>
          </cell>
          <cell r="E30">
            <v>1.2</v>
          </cell>
        </row>
        <row r="31">
          <cell r="B31" t="str">
            <v>pan</v>
          </cell>
          <cell r="C31" t="str">
            <v>ananásový pohár</v>
          </cell>
          <cell r="D31" t="str">
            <v>ks</v>
          </cell>
          <cell r="E31">
            <v>22.4</v>
          </cell>
        </row>
        <row r="32">
          <cell r="B32" t="str">
            <v>pbb</v>
          </cell>
          <cell r="C32" t="str">
            <v>pohár Bystrica</v>
          </cell>
          <cell r="D32" t="str">
            <v>ks</v>
          </cell>
          <cell r="E32">
            <v>29.9</v>
          </cell>
        </row>
        <row r="33">
          <cell r="B33" t="str">
            <v>pc</v>
          </cell>
          <cell r="C33" t="str">
            <v>čokoládový puding</v>
          </cell>
          <cell r="D33" t="str">
            <v>ks</v>
          </cell>
          <cell r="E33">
            <v>14.3</v>
          </cell>
        </row>
        <row r="34">
          <cell r="B34" t="str">
            <v>pja</v>
          </cell>
          <cell r="C34" t="str">
            <v>jahodový pohár</v>
          </cell>
          <cell r="D34" t="str">
            <v>ks</v>
          </cell>
          <cell r="E34">
            <v>19.5</v>
          </cell>
        </row>
        <row r="35">
          <cell r="B35" t="str">
            <v>po</v>
          </cell>
          <cell r="C35" t="str">
            <v>ovocný puding</v>
          </cell>
          <cell r="D35" t="str">
            <v>ks</v>
          </cell>
          <cell r="E35">
            <v>13.9</v>
          </cell>
        </row>
        <row r="36">
          <cell r="B36" t="str">
            <v>pov</v>
          </cell>
          <cell r="C36" t="str">
            <v>ovocný pohár</v>
          </cell>
          <cell r="D36" t="str">
            <v>ks</v>
          </cell>
          <cell r="E36">
            <v>19</v>
          </cell>
        </row>
        <row r="37">
          <cell r="B37" t="str">
            <v>ptr</v>
          </cell>
          <cell r="C37" t="str">
            <v>pohár Tropic</v>
          </cell>
          <cell r="D37" t="str">
            <v>ks</v>
          </cell>
          <cell r="E37">
            <v>25.3</v>
          </cell>
        </row>
        <row r="38">
          <cell r="B38" t="str">
            <v>pzm</v>
          </cell>
          <cell r="C38" t="str">
            <v>zmrzlinový pohár</v>
          </cell>
          <cell r="D38" t="str">
            <v>ks</v>
          </cell>
          <cell r="E38">
            <v>21.4</v>
          </cell>
        </row>
        <row r="39">
          <cell r="B39" t="str">
            <v>sbb</v>
          </cell>
          <cell r="C39" t="str">
            <v>bystrický šalát</v>
          </cell>
          <cell r="D39" t="str">
            <v>kg</v>
          </cell>
          <cell r="E39">
            <v>110</v>
          </cell>
        </row>
        <row r="40">
          <cell r="B40" t="str">
            <v>sbu</v>
          </cell>
          <cell r="C40" t="str">
            <v>bulharský šalát</v>
          </cell>
          <cell r="D40" t="str">
            <v>kg</v>
          </cell>
          <cell r="E40">
            <v>120</v>
          </cell>
        </row>
        <row r="41">
          <cell r="B41" t="str">
            <v>spa</v>
          </cell>
          <cell r="C41" t="str">
            <v>parížsky šalát</v>
          </cell>
          <cell r="D41" t="str">
            <v>kg</v>
          </cell>
          <cell r="E41">
            <v>140</v>
          </cell>
        </row>
        <row r="42">
          <cell r="B42" t="str">
            <v>sva</v>
          </cell>
          <cell r="C42" t="str">
            <v>vajíčkový šalát</v>
          </cell>
          <cell r="D42" t="str">
            <v>kg</v>
          </cell>
          <cell r="E42">
            <v>95</v>
          </cell>
        </row>
        <row r="43">
          <cell r="B43" t="str">
            <v>svl</v>
          </cell>
          <cell r="C43" t="str">
            <v>vlašský šalát</v>
          </cell>
          <cell r="D43" t="str">
            <v>kg</v>
          </cell>
          <cell r="E43">
            <v>108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UZVAR" refreshedDate="36611.981959027777" createdVersion="1" recordCount="186" upgradeOnRefresh="1">
  <cacheSource type="worksheet">
    <worksheetSource name="_xlnm.Database"/>
  </cacheSource>
  <cacheFields count="5">
    <cacheField name="Meno" numFmtId="0">
      <sharedItems/>
    </cacheField>
    <cacheField name="ŠS" numFmtId="0">
      <sharedItems containsSemiMixedTypes="0" containsString="0" containsNumber="1" containsInteger="1" minValue="101" maxValue="203" count="7">
        <n v="101"/>
        <n v="102"/>
        <n v="103"/>
        <n v="104"/>
        <n v="105"/>
        <n v="106"/>
        <n v="203"/>
      </sharedItems>
    </cacheField>
    <cacheField name="Dátum" numFmtId="0">
      <sharedItems containsSemiMixedTypes="0" containsNonDate="0" containsDate="1" containsString="0" minDate="1995-12-22T00:00:00" maxDate="1999-12-23T00:00:00" count="10">
        <d v="1996-01-24T00:00:00"/>
        <d v="1996-02-02T00:00:00"/>
        <d v="1996-01-17T00:00:00"/>
        <d v="1999-12-22T00:00:00"/>
        <d v="1996-01-08T00:00:00"/>
        <d v="1996-01-31T00:00:00"/>
        <d v="1996-01-18T00:00:00"/>
        <d v="1996-01-10T00:00:00"/>
        <d v="1996-01-04T00:00:00"/>
        <d v="1995-12-22T00:00:00" u="1"/>
      </sharedItems>
    </cacheField>
    <cacheField name="Body" numFmtId="0">
      <sharedItems containsSemiMixedTypes="0" containsString="0" containsNumber="1" minValue="0" maxValue="20"/>
    </cacheField>
    <cacheField name="Známka" numFmtId="0">
      <sharedItems containsSemiMixedTypes="0" containsString="0" containsNumber="1" containsInteger="1" minValue="1" maxValue="4" count="4">
        <n v="4"/>
        <n v="3"/>
        <n v="2"/>
        <n v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6">
  <r>
    <s v="Černíková Silvia"/>
    <x v="0"/>
    <x v="0"/>
    <n v="1.5"/>
    <x v="0"/>
  </r>
  <r>
    <s v="Černíková Silvia"/>
    <x v="0"/>
    <x v="1"/>
    <n v="9"/>
    <x v="1"/>
  </r>
  <r>
    <s v="Fúzač Peter"/>
    <x v="0"/>
    <x v="2"/>
    <n v="3.5"/>
    <x v="0"/>
  </r>
  <r>
    <s v="Fúzač Peter"/>
    <x v="0"/>
    <x v="1"/>
    <n v="1"/>
    <x v="0"/>
  </r>
  <r>
    <s v="Gágorová Lucia"/>
    <x v="0"/>
    <x v="3"/>
    <n v="5.5"/>
    <x v="0"/>
  </r>
  <r>
    <s v="Gágorová Lucia"/>
    <x v="0"/>
    <x v="4"/>
    <n v="8"/>
    <x v="0"/>
  </r>
  <r>
    <s v="Gágorová Lucia"/>
    <x v="0"/>
    <x v="5"/>
    <n v="9"/>
    <x v="1"/>
  </r>
  <r>
    <s v="Honzová Andrea"/>
    <x v="0"/>
    <x v="0"/>
    <n v="9"/>
    <x v="1"/>
  </r>
  <r>
    <s v="Janáková Martina"/>
    <x v="0"/>
    <x v="6"/>
    <n v="6"/>
    <x v="0"/>
  </r>
  <r>
    <s v="Janáková Martina"/>
    <x v="0"/>
    <x v="1"/>
    <n v="6.5"/>
    <x v="0"/>
  </r>
  <r>
    <s v="Jánošíková Lenka"/>
    <x v="0"/>
    <x v="0"/>
    <n v="8"/>
    <x v="0"/>
  </r>
  <r>
    <s v="Jánošíková Lenka"/>
    <x v="0"/>
    <x v="5"/>
    <n v="10"/>
    <x v="1"/>
  </r>
  <r>
    <s v="Kuzmínová Petra"/>
    <x v="0"/>
    <x v="0"/>
    <n v="6.5"/>
    <x v="0"/>
  </r>
  <r>
    <s v="Kuzmínová Petra"/>
    <x v="0"/>
    <x v="1"/>
    <n v="6.5"/>
    <x v="0"/>
  </r>
  <r>
    <s v="Lipták Peter"/>
    <x v="0"/>
    <x v="2"/>
    <n v="4.5"/>
    <x v="0"/>
  </r>
  <r>
    <s v="Lipták Peter"/>
    <x v="0"/>
    <x v="1"/>
    <n v="11.5"/>
    <x v="1"/>
  </r>
  <r>
    <s v="Lintnerová Želmíra"/>
    <x v="0"/>
    <x v="0"/>
    <n v="7"/>
    <x v="0"/>
  </r>
  <r>
    <s v="Lintnerová Želmíra"/>
    <x v="0"/>
    <x v="1"/>
    <n v="6"/>
    <x v="0"/>
  </r>
  <r>
    <s v="Longauner Arpád"/>
    <x v="0"/>
    <x v="0"/>
    <n v="13"/>
    <x v="2"/>
  </r>
  <r>
    <s v="Lubková Oľga"/>
    <x v="0"/>
    <x v="0"/>
    <n v="16.5"/>
    <x v="3"/>
  </r>
  <r>
    <s v="Luptáková Miroslava"/>
    <x v="0"/>
    <x v="0"/>
    <n v="8"/>
    <x v="0"/>
  </r>
  <r>
    <s v="Luptáková Miroslava"/>
    <x v="0"/>
    <x v="1"/>
    <n v="9.5"/>
    <x v="1"/>
  </r>
  <r>
    <s v="Matesová Denisa"/>
    <x v="0"/>
    <x v="0"/>
    <n v="14"/>
    <x v="2"/>
  </r>
  <r>
    <s v="Mikuláš Tomáš"/>
    <x v="0"/>
    <x v="7"/>
    <n v="7"/>
    <x v="0"/>
  </r>
  <r>
    <s v="Mikuláš Tomáš"/>
    <x v="0"/>
    <x v="5"/>
    <n v="17"/>
    <x v="3"/>
  </r>
  <r>
    <s v="Papaj Pavol"/>
    <x v="0"/>
    <x v="2"/>
    <n v="13"/>
    <x v="2"/>
  </r>
  <r>
    <s v="Páviková Petra"/>
    <x v="0"/>
    <x v="6"/>
    <n v="13.5"/>
    <x v="2"/>
  </r>
  <r>
    <s v="Petruška Tomáš"/>
    <x v="0"/>
    <x v="0"/>
    <n v="10"/>
    <x v="1"/>
  </r>
  <r>
    <s v="Petruška Tomáš"/>
    <x v="0"/>
    <x v="1"/>
    <n v="11.5"/>
    <x v="1"/>
  </r>
  <r>
    <s v="Primulová Renáta"/>
    <x v="0"/>
    <x v="0"/>
    <n v="13.5"/>
    <x v="2"/>
  </r>
  <r>
    <s v="Skokanová Katarína"/>
    <x v="0"/>
    <x v="6"/>
    <n v="7"/>
    <x v="0"/>
  </r>
  <r>
    <s v="Skokanová Katarína"/>
    <x v="0"/>
    <x v="1"/>
    <n v="12"/>
    <x v="1"/>
  </r>
  <r>
    <s v="Slováková Martina"/>
    <x v="0"/>
    <x v="6"/>
    <n v="16"/>
    <x v="3"/>
  </r>
  <r>
    <s v="Bieliková Elena"/>
    <x v="1"/>
    <x v="6"/>
    <n v="12"/>
    <x v="1"/>
  </r>
  <r>
    <s v="Bosniak Libor"/>
    <x v="1"/>
    <x v="0"/>
    <n v="11"/>
    <x v="1"/>
  </r>
  <r>
    <s v="Bosniak Libor"/>
    <x v="1"/>
    <x v="5"/>
    <n v="13"/>
    <x v="2"/>
  </r>
  <r>
    <s v="Gašparovič Michal"/>
    <x v="1"/>
    <x v="4"/>
    <n v="10.5"/>
    <x v="1"/>
  </r>
  <r>
    <s v="Gašparovič Michal"/>
    <x v="1"/>
    <x v="5"/>
    <n v="13.5"/>
    <x v="2"/>
  </r>
  <r>
    <s v="Gregušová Beáta"/>
    <x v="1"/>
    <x v="6"/>
    <n v="10.5"/>
    <x v="1"/>
  </r>
  <r>
    <s v="Grusková Eva"/>
    <x v="1"/>
    <x v="0"/>
    <n v="6"/>
    <x v="0"/>
  </r>
  <r>
    <s v="Grusková Eva"/>
    <x v="1"/>
    <x v="1"/>
    <n v="10.5"/>
    <x v="1"/>
  </r>
  <r>
    <s v="Halas Tibor"/>
    <x v="1"/>
    <x v="4"/>
    <n v="2.5"/>
    <x v="0"/>
  </r>
  <r>
    <s v="Halas Tibor"/>
    <x v="1"/>
    <x v="5"/>
    <n v="13"/>
    <x v="2"/>
  </r>
  <r>
    <s v="Hanzlíková Zuzana"/>
    <x v="1"/>
    <x v="6"/>
    <n v="9"/>
    <x v="1"/>
  </r>
  <r>
    <s v="Hanzlíková Zuzana"/>
    <x v="1"/>
    <x v="1"/>
    <n v="8"/>
    <x v="0"/>
  </r>
  <r>
    <s v="Horkovičová Žofia"/>
    <x v="1"/>
    <x v="3"/>
    <n v="7"/>
    <x v="0"/>
  </r>
  <r>
    <s v="Horkovičová Žofia"/>
    <x v="1"/>
    <x v="6"/>
    <n v="12"/>
    <x v="1"/>
  </r>
  <r>
    <s v="Keksová Jana"/>
    <x v="1"/>
    <x v="8"/>
    <n v="6"/>
    <x v="0"/>
  </r>
  <r>
    <s v="Keksová Jana"/>
    <x v="1"/>
    <x v="5"/>
    <n v="8"/>
    <x v="0"/>
  </r>
  <r>
    <s v="Kopaničiar Peter"/>
    <x v="1"/>
    <x v="4"/>
    <n v="13"/>
    <x v="2"/>
  </r>
  <r>
    <s v="Krížiková Milica"/>
    <x v="1"/>
    <x v="6"/>
    <n v="1.5"/>
    <x v="0"/>
  </r>
  <r>
    <s v="Krížiková Milica"/>
    <x v="1"/>
    <x v="1"/>
    <n v="0"/>
    <x v="0"/>
  </r>
  <r>
    <s v="Látalová Viktória"/>
    <x v="1"/>
    <x v="4"/>
    <n v="5.5"/>
    <x v="0"/>
  </r>
  <r>
    <s v="Látalová Viktória"/>
    <x v="1"/>
    <x v="5"/>
    <n v="14"/>
    <x v="2"/>
  </r>
  <r>
    <s v="Lazík Michal"/>
    <x v="1"/>
    <x v="6"/>
    <n v="9"/>
    <x v="1"/>
  </r>
  <r>
    <s v="Luková Silvia"/>
    <x v="1"/>
    <x v="4"/>
    <n v="3.5"/>
    <x v="0"/>
  </r>
  <r>
    <s v="Luková Silvia"/>
    <x v="1"/>
    <x v="1"/>
    <n v="13"/>
    <x v="2"/>
  </r>
  <r>
    <s v="Metličková Beáta"/>
    <x v="1"/>
    <x v="4"/>
    <n v="0"/>
    <x v="0"/>
  </r>
  <r>
    <s v="Metličková Beáta"/>
    <x v="1"/>
    <x v="5"/>
    <n v="13.5"/>
    <x v="2"/>
  </r>
  <r>
    <s v="Nebeský Miroslav"/>
    <x v="1"/>
    <x v="0"/>
    <n v="18.5"/>
    <x v="3"/>
  </r>
  <r>
    <s v="Plšková Martina"/>
    <x v="1"/>
    <x v="6"/>
    <n v="13"/>
    <x v="2"/>
  </r>
  <r>
    <s v="Sedliaková Eva"/>
    <x v="1"/>
    <x v="6"/>
    <n v="1.5"/>
    <x v="0"/>
  </r>
  <r>
    <s v="Sedliaková Eva"/>
    <x v="1"/>
    <x v="1"/>
    <n v="1.5"/>
    <x v="0"/>
  </r>
  <r>
    <s v="Ulihrachová Andrea"/>
    <x v="1"/>
    <x v="6"/>
    <n v="9.5"/>
    <x v="1"/>
  </r>
  <r>
    <s v="Vrabcová Andrea"/>
    <x v="1"/>
    <x v="2"/>
    <n v="6.5"/>
    <x v="0"/>
  </r>
  <r>
    <s v="Vrabcová Andrea"/>
    <x v="1"/>
    <x v="1"/>
    <n v="10"/>
    <x v="1"/>
  </r>
  <r>
    <s v="Bočkajová Dagmar"/>
    <x v="2"/>
    <x v="2"/>
    <n v="5"/>
    <x v="0"/>
  </r>
  <r>
    <s v="Bočkajová Dagmar"/>
    <x v="2"/>
    <x v="1"/>
    <n v="0"/>
    <x v="0"/>
  </r>
  <r>
    <s v="Cesnaková Tímea"/>
    <x v="2"/>
    <x v="0"/>
    <n v="13.5"/>
    <x v="2"/>
  </r>
  <r>
    <s v="Gunda Martin"/>
    <x v="2"/>
    <x v="8"/>
    <n v="5"/>
    <x v="0"/>
  </r>
  <r>
    <s v="Gunda Martin"/>
    <x v="2"/>
    <x v="5"/>
    <n v="14.5"/>
    <x v="2"/>
  </r>
  <r>
    <s v="Ihnačáková Mária"/>
    <x v="2"/>
    <x v="0"/>
    <n v="13"/>
    <x v="2"/>
  </r>
  <r>
    <s v="Jasenský Peter"/>
    <x v="2"/>
    <x v="2"/>
    <n v="8"/>
    <x v="0"/>
  </r>
  <r>
    <s v="Jasenský Peter"/>
    <x v="2"/>
    <x v="1"/>
    <n v="13.5"/>
    <x v="2"/>
  </r>
  <r>
    <s v="Ježek Ján"/>
    <x v="2"/>
    <x v="7"/>
    <n v="13"/>
    <x v="2"/>
  </r>
  <r>
    <s v="Jenčeková Martina"/>
    <x v="2"/>
    <x v="2"/>
    <n v="2"/>
    <x v="0"/>
  </r>
  <r>
    <s v="Jenčeková Martina"/>
    <x v="2"/>
    <x v="1"/>
    <n v="7"/>
    <x v="0"/>
  </r>
  <r>
    <s v="Košický Miroslav"/>
    <x v="2"/>
    <x v="0"/>
    <n v="8"/>
    <x v="0"/>
  </r>
  <r>
    <s v="Košický Miroslav"/>
    <x v="2"/>
    <x v="1"/>
    <n v="4"/>
    <x v="0"/>
  </r>
  <r>
    <s v="Miklošková Nora"/>
    <x v="2"/>
    <x v="2"/>
    <n v="5"/>
    <x v="0"/>
  </r>
  <r>
    <s v="Miklošková Nora"/>
    <x v="2"/>
    <x v="1"/>
    <n v="0"/>
    <x v="0"/>
  </r>
  <r>
    <s v="Mikušková Iveta"/>
    <x v="2"/>
    <x v="7"/>
    <n v="9"/>
    <x v="1"/>
  </r>
  <r>
    <s v="Mikušková Iveta"/>
    <x v="2"/>
    <x v="5"/>
    <n v="13"/>
    <x v="2"/>
  </r>
  <r>
    <s v="Odorín Martin"/>
    <x v="2"/>
    <x v="8"/>
    <n v="7"/>
    <x v="0"/>
  </r>
  <r>
    <s v="Odorín Martin"/>
    <x v="2"/>
    <x v="5"/>
    <n v="12"/>
    <x v="1"/>
  </r>
  <r>
    <s v="Odorín Martin"/>
    <x v="2"/>
    <x v="1"/>
    <n v="16.5"/>
    <x v="3"/>
  </r>
  <r>
    <s v="Pavelka Štefan"/>
    <x v="2"/>
    <x v="0"/>
    <n v="7.5"/>
    <x v="0"/>
  </r>
  <r>
    <s v="Pavelka Štefan"/>
    <x v="2"/>
    <x v="1"/>
    <n v="8"/>
    <x v="0"/>
  </r>
  <r>
    <s v="Potočná Petra"/>
    <x v="2"/>
    <x v="2"/>
    <n v="9"/>
    <x v="1"/>
  </r>
  <r>
    <s v="Primášová Slávka"/>
    <x v="2"/>
    <x v="6"/>
    <n v="9.5"/>
    <x v="1"/>
  </r>
  <r>
    <s v="Ročná Andrea"/>
    <x v="2"/>
    <x v="0"/>
    <n v="1"/>
    <x v="0"/>
  </r>
  <r>
    <s v="Ročná Andrea"/>
    <x v="2"/>
    <x v="1"/>
    <n v="5.5"/>
    <x v="0"/>
  </r>
  <r>
    <s v="Senecký Miroslav"/>
    <x v="2"/>
    <x v="7"/>
    <n v="9"/>
    <x v="1"/>
  </r>
  <r>
    <s v="Tomková Bronislava"/>
    <x v="2"/>
    <x v="7"/>
    <n v="7"/>
    <x v="0"/>
  </r>
  <r>
    <s v="Tomková Bronislava"/>
    <x v="2"/>
    <x v="5"/>
    <n v="9.5"/>
    <x v="1"/>
  </r>
  <r>
    <s v="Tuniaková Andrea"/>
    <x v="2"/>
    <x v="6"/>
    <n v="0"/>
    <x v="0"/>
  </r>
  <r>
    <s v="Tuniaková Andrea"/>
    <x v="2"/>
    <x v="1"/>
    <n v="7"/>
    <x v="0"/>
  </r>
  <r>
    <s v="Asterixová Zuzana"/>
    <x v="3"/>
    <x v="4"/>
    <n v="5"/>
    <x v="0"/>
  </r>
  <r>
    <s v="Asterixová Zuzana"/>
    <x v="3"/>
    <x v="7"/>
    <n v="9"/>
    <x v="1"/>
  </r>
  <r>
    <s v="Babničová Jana"/>
    <x v="3"/>
    <x v="7"/>
    <n v="5"/>
    <x v="0"/>
  </r>
  <r>
    <s v="Babničová Jana"/>
    <x v="3"/>
    <x v="5"/>
    <n v="17"/>
    <x v="3"/>
  </r>
  <r>
    <s v="Čerťaská Zuzana"/>
    <x v="3"/>
    <x v="7"/>
    <n v="2.5"/>
    <x v="0"/>
  </r>
  <r>
    <s v="Čerťaská Zuzana"/>
    <x v="3"/>
    <x v="5"/>
    <n v="14.5"/>
    <x v="2"/>
  </r>
  <r>
    <s v="Drnovský Jozef"/>
    <x v="3"/>
    <x v="4"/>
    <n v="10.5"/>
    <x v="1"/>
  </r>
  <r>
    <s v="Dub Dalimír"/>
    <x v="3"/>
    <x v="3"/>
    <n v="14"/>
    <x v="2"/>
  </r>
  <r>
    <s v="Ďurčová Jarmila"/>
    <x v="3"/>
    <x v="7"/>
    <n v="4"/>
    <x v="0"/>
  </r>
  <r>
    <s v="Ďurčová Jarmila"/>
    <x v="3"/>
    <x v="5"/>
    <n v="13.5"/>
    <x v="2"/>
  </r>
  <r>
    <s v="Dvorník Michal"/>
    <x v="3"/>
    <x v="6"/>
    <n v="0"/>
    <x v="0"/>
  </r>
  <r>
    <s v="Gingerová Petra"/>
    <x v="3"/>
    <x v="6"/>
    <n v="11.5"/>
    <x v="1"/>
  </r>
  <r>
    <s v="Hofmajster Ján"/>
    <x v="3"/>
    <x v="3"/>
    <n v="18"/>
    <x v="3"/>
  </r>
  <r>
    <s v="Kešeňová Jana"/>
    <x v="3"/>
    <x v="7"/>
    <n v="14"/>
    <x v="2"/>
  </r>
  <r>
    <s v="Kvočková Marcela"/>
    <x v="3"/>
    <x v="7"/>
    <n v="11"/>
    <x v="1"/>
  </r>
  <r>
    <s v="Lepieš Peter"/>
    <x v="3"/>
    <x v="4"/>
    <n v="10"/>
    <x v="1"/>
  </r>
  <r>
    <s v="Lepieš Peter"/>
    <x v="3"/>
    <x v="7"/>
    <n v="17.5"/>
    <x v="3"/>
  </r>
  <r>
    <s v="Mendrisová Veronika"/>
    <x v="3"/>
    <x v="4"/>
    <n v="13"/>
    <x v="2"/>
  </r>
  <r>
    <s v="Niklová Zuzana"/>
    <x v="3"/>
    <x v="4"/>
    <n v="9"/>
    <x v="1"/>
  </r>
  <r>
    <s v="Ondráš Marek"/>
    <x v="3"/>
    <x v="8"/>
    <n v="17"/>
    <x v="3"/>
  </r>
  <r>
    <s v="Timko Martin"/>
    <x v="3"/>
    <x v="8"/>
    <n v="17"/>
    <x v="3"/>
  </r>
  <r>
    <s v="Tornová Erika"/>
    <x v="3"/>
    <x v="4"/>
    <n v="5"/>
    <x v="0"/>
  </r>
  <r>
    <s v="Tornová Erika"/>
    <x v="3"/>
    <x v="1"/>
    <n v="9"/>
    <x v="1"/>
  </r>
  <r>
    <s v="Vajdiaková Anna"/>
    <x v="3"/>
    <x v="7"/>
    <n v="14"/>
    <x v="2"/>
  </r>
  <r>
    <s v="Valentín Ľudovít"/>
    <x v="3"/>
    <x v="4"/>
    <n v="16"/>
    <x v="3"/>
  </r>
  <r>
    <s v="Valibuk Radoslav"/>
    <x v="3"/>
    <x v="8"/>
    <n v="10"/>
    <x v="1"/>
  </r>
  <r>
    <s v="Vareška Peter"/>
    <x v="3"/>
    <x v="3"/>
    <n v="13.5"/>
    <x v="2"/>
  </r>
  <r>
    <s v="Vareška Peter"/>
    <x v="3"/>
    <x v="8"/>
    <n v="18"/>
    <x v="3"/>
  </r>
  <r>
    <s v="Almášiová Sandra"/>
    <x v="4"/>
    <x v="4"/>
    <n v="16"/>
    <x v="3"/>
  </r>
  <r>
    <s v="Balážik Peter"/>
    <x v="4"/>
    <x v="2"/>
    <n v="18"/>
    <x v="3"/>
  </r>
  <r>
    <s v="Berecký Martin"/>
    <x v="4"/>
    <x v="7"/>
    <n v="0"/>
    <x v="0"/>
  </r>
  <r>
    <s v="Berecký Martin"/>
    <x v="4"/>
    <x v="5"/>
    <n v="18"/>
    <x v="3"/>
  </r>
  <r>
    <s v="Brichtová Elena"/>
    <x v="4"/>
    <x v="7"/>
    <n v="5"/>
    <x v="0"/>
  </r>
  <r>
    <s v="Brichtová Elena"/>
    <x v="4"/>
    <x v="5"/>
    <n v="18"/>
    <x v="3"/>
  </r>
  <r>
    <s v="Dodčák Radomír"/>
    <x v="4"/>
    <x v="7"/>
    <n v="18"/>
    <x v="3"/>
  </r>
  <r>
    <s v="Garajová Emília"/>
    <x v="4"/>
    <x v="7"/>
    <n v="6"/>
    <x v="0"/>
  </r>
  <r>
    <s v="Garajová Emília"/>
    <x v="4"/>
    <x v="5"/>
    <n v="9"/>
    <x v="1"/>
  </r>
  <r>
    <s v="Horská Katarína"/>
    <x v="4"/>
    <x v="2"/>
    <n v="19"/>
    <x v="3"/>
  </r>
  <r>
    <s v="Jurečková Erika"/>
    <x v="4"/>
    <x v="2"/>
    <n v="11"/>
    <x v="1"/>
  </r>
  <r>
    <s v="Lednová Zuzana"/>
    <x v="4"/>
    <x v="7"/>
    <n v="2.5"/>
    <x v="0"/>
  </r>
  <r>
    <s v="Lednová Zuzana"/>
    <x v="4"/>
    <x v="5"/>
    <n v="11"/>
    <x v="1"/>
  </r>
  <r>
    <s v="Linajková Lea"/>
    <x v="4"/>
    <x v="4"/>
    <n v="8"/>
    <x v="0"/>
  </r>
  <r>
    <s v="Linajková Lea"/>
    <x v="4"/>
    <x v="2"/>
    <n v="15"/>
    <x v="2"/>
  </r>
  <r>
    <s v="Líška Marián"/>
    <x v="4"/>
    <x v="3"/>
    <n v="18"/>
    <x v="3"/>
  </r>
  <r>
    <s v="Michnová Martina"/>
    <x v="4"/>
    <x v="7"/>
    <n v="9"/>
    <x v="1"/>
  </r>
  <r>
    <s v="Michnová Martina"/>
    <x v="4"/>
    <x v="5"/>
    <n v="17"/>
    <x v="3"/>
  </r>
  <r>
    <s v="Páleš Peter"/>
    <x v="4"/>
    <x v="2"/>
    <n v="13"/>
    <x v="2"/>
  </r>
  <r>
    <s v="Pilierová Jana"/>
    <x v="4"/>
    <x v="0"/>
    <n v="17"/>
    <x v="3"/>
  </r>
  <r>
    <s v="Sekera Rastislav"/>
    <x v="4"/>
    <x v="2"/>
    <n v="14"/>
    <x v="2"/>
  </r>
  <r>
    <s v="Soboľ Peter"/>
    <x v="4"/>
    <x v="0"/>
    <n v="14"/>
    <x v="2"/>
  </r>
  <r>
    <s v="Súdková Andrea"/>
    <x v="4"/>
    <x v="0"/>
    <n v="6.5"/>
    <x v="0"/>
  </r>
  <r>
    <s v="Súdková Andrea"/>
    <x v="4"/>
    <x v="5"/>
    <n v="17"/>
    <x v="3"/>
  </r>
  <r>
    <s v="Sýr Peter"/>
    <x v="4"/>
    <x v="2"/>
    <n v="19"/>
    <x v="3"/>
  </r>
  <r>
    <s v="Šabľa Richard"/>
    <x v="4"/>
    <x v="6"/>
    <n v="10"/>
    <x v="1"/>
  </r>
  <r>
    <s v="Trnková Andrea"/>
    <x v="4"/>
    <x v="0"/>
    <n v="3"/>
    <x v="0"/>
  </r>
  <r>
    <s v="Trnková Andrea"/>
    <x v="4"/>
    <x v="5"/>
    <n v="9"/>
    <x v="1"/>
  </r>
  <r>
    <s v="Vríčan Peter"/>
    <x v="4"/>
    <x v="2"/>
    <n v="14"/>
    <x v="2"/>
  </r>
  <r>
    <s v="Bieliková Jana"/>
    <x v="5"/>
    <x v="7"/>
    <n v="16.5"/>
    <x v="3"/>
  </r>
  <r>
    <s v="Cigánová Kvetoslava"/>
    <x v="5"/>
    <x v="2"/>
    <n v="10"/>
    <x v="1"/>
  </r>
  <r>
    <s v="Cigánová Kvetoslava"/>
    <x v="5"/>
    <x v="5"/>
    <n v="16.5"/>
    <x v="3"/>
  </r>
  <r>
    <s v="Fafcová Jana"/>
    <x v="5"/>
    <x v="2"/>
    <n v="9"/>
    <x v="1"/>
  </r>
  <r>
    <s v="Furková Ida"/>
    <x v="5"/>
    <x v="2"/>
    <n v="11.5"/>
    <x v="1"/>
  </r>
  <r>
    <s v="Hrivová Monika"/>
    <x v="5"/>
    <x v="4"/>
    <n v="3.5"/>
    <x v="0"/>
  </r>
  <r>
    <s v="Hrivová Monika"/>
    <x v="5"/>
    <x v="5"/>
    <n v="13"/>
    <x v="2"/>
  </r>
  <r>
    <s v="Jablonská Alena"/>
    <x v="5"/>
    <x v="6"/>
    <n v="6.5"/>
    <x v="0"/>
  </r>
  <r>
    <s v="Jablonská Alena"/>
    <x v="5"/>
    <x v="5"/>
    <n v="9.5"/>
    <x v="1"/>
  </r>
  <r>
    <s v="Jarabá Lenka"/>
    <x v="5"/>
    <x v="2"/>
    <n v="16"/>
    <x v="3"/>
  </r>
  <r>
    <s v="Jarošová Denisa"/>
    <x v="5"/>
    <x v="2"/>
    <n v="16"/>
    <x v="3"/>
  </r>
  <r>
    <s v="Klíč Viliam"/>
    <x v="5"/>
    <x v="7"/>
    <n v="11.5"/>
    <x v="1"/>
  </r>
  <r>
    <s v="Mazda Peter"/>
    <x v="5"/>
    <x v="2"/>
    <n v="10.5"/>
    <x v="1"/>
  </r>
  <r>
    <s v="Nitrová Renáta"/>
    <x v="5"/>
    <x v="3"/>
    <n v="13"/>
    <x v="2"/>
  </r>
  <r>
    <s v="Orbánová Viera"/>
    <x v="5"/>
    <x v="6"/>
    <n v="7.5"/>
    <x v="0"/>
  </r>
  <r>
    <s v="Orbánová Viera"/>
    <x v="5"/>
    <x v="5"/>
    <n v="13"/>
    <x v="2"/>
  </r>
  <r>
    <s v="Orolínová Zuzana"/>
    <x v="5"/>
    <x v="3"/>
    <n v="7.5"/>
    <x v="0"/>
  </r>
  <r>
    <s v="Orolínová Zuzana"/>
    <x v="5"/>
    <x v="6"/>
    <n v="18"/>
    <x v="3"/>
  </r>
  <r>
    <s v="Palko Roman"/>
    <x v="5"/>
    <x v="3"/>
    <n v="18.5"/>
    <x v="3"/>
  </r>
  <r>
    <s v="Pampúchová Beatrica"/>
    <x v="5"/>
    <x v="7"/>
    <n v="7.5"/>
    <x v="0"/>
  </r>
  <r>
    <s v="Pampúchová Beatrica"/>
    <x v="5"/>
    <x v="5"/>
    <n v="8"/>
    <x v="0"/>
  </r>
  <r>
    <s v="Pavlenková Mária"/>
    <x v="5"/>
    <x v="2"/>
    <n v="15"/>
    <x v="2"/>
  </r>
  <r>
    <s v="Piestiková Jana"/>
    <x v="5"/>
    <x v="2"/>
    <n v="6"/>
    <x v="0"/>
  </r>
  <r>
    <s v="Piestiková Jana"/>
    <x v="5"/>
    <x v="5"/>
    <n v="17.5"/>
    <x v="3"/>
  </r>
  <r>
    <s v="Psina Vladimír"/>
    <x v="5"/>
    <x v="8"/>
    <n v="13"/>
    <x v="2"/>
  </r>
  <r>
    <s v="Sibilínová Milena"/>
    <x v="5"/>
    <x v="4"/>
    <n v="4.5"/>
    <x v="0"/>
  </r>
  <r>
    <s v="Sibilínová Milena"/>
    <x v="5"/>
    <x v="1"/>
    <n v="9"/>
    <x v="1"/>
  </r>
  <r>
    <s v="Šabová Jana"/>
    <x v="5"/>
    <x v="7"/>
    <n v="7.5"/>
    <x v="0"/>
  </r>
  <r>
    <s v="Šabová Jana"/>
    <x v="5"/>
    <x v="5"/>
    <n v="20"/>
    <x v="3"/>
  </r>
  <r>
    <s v="Šašinková Andrea"/>
    <x v="5"/>
    <x v="6"/>
    <n v="13.5"/>
    <x v="2"/>
  </r>
  <r>
    <s v="Šikovná Zuzana"/>
    <x v="5"/>
    <x v="2"/>
    <n v="9"/>
    <x v="1"/>
  </r>
  <r>
    <s v="Brčka Miroslav"/>
    <x v="6"/>
    <x v="6"/>
    <n v="2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ontingenčná tabuľka1" cacheId="0" dataOnRows="1" applyNumberFormats="0" applyBorderFormats="0" applyFontFormats="0" applyPatternFormats="0" applyAlignmentFormats="0" applyWidthHeightFormats="1" dataCaption="Údaje" showItems="0" showMultipleLabel="0" showMemberPropertyTips="0" useAutoFormatting="1" itemPrintTitles="1" indent="0" compact="0" compactData="0" gridDropZones="1">
  <location ref="B12:G21" firstHeaderRow="1" firstDataRow="2" firstDataCol="1" rowPageCount="1" colPageCount="1"/>
  <pivotFields count="5">
    <pivotField dataField="1" compact="0" outline="0" subtotalTop="0" showAll="0" includeNewItemsInFilter="1"/>
    <pivotField axis="axisRow" compact="0" outline="0" subtotalTop="0" showAll="0" includeNewItemsInFilter="1">
      <items count="8">
        <item x="0"/>
        <item x="1"/>
        <item x="2"/>
        <item x="3"/>
        <item x="4"/>
        <item x="5"/>
        <item x="6"/>
        <item t="default"/>
      </items>
    </pivotField>
    <pivotField axis="axisPage" compact="0" numFmtId="14" outline="0" subtotalTop="0" showAll="0" includeNewItemsInFilter="1">
      <items count="11">
        <item x="8"/>
        <item x="4"/>
        <item x="7"/>
        <item x="2"/>
        <item x="6"/>
        <item x="0"/>
        <item x="5"/>
        <item x="1"/>
        <item x="3"/>
        <item m="1" x="9"/>
        <item t="default"/>
      </items>
    </pivotField>
    <pivotField compact="0" outline="0" subtotalTop="0" showAll="0" includeNewItemsInFilter="1"/>
    <pivotField axis="axisCol" compact="0" outline="0" subtotalTop="0" showAll="0" includeNewItemsInFilter="1">
      <items count="5">
        <item x="3"/>
        <item x="2"/>
        <item x="1"/>
        <item x="0"/>
        <item t="default"/>
      </items>
    </pivotField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4"/>
  </colFields>
  <colItems count="5">
    <i>
      <x/>
    </i>
    <i>
      <x v="1"/>
    </i>
    <i>
      <x v="2"/>
    </i>
    <i>
      <x v="3"/>
    </i>
    <i t="grand">
      <x/>
    </i>
  </colItems>
  <pageFields count="1">
    <pageField fld="2" hier="0"/>
  </pageFields>
  <dataFields count="1">
    <dataField name="Počet z Meno" fld="0" subtotal="count" baseField="0" baseItem="0"/>
  </dataField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Relationship Id="rId6" Type="http://schemas.openxmlformats.org/officeDocument/2006/relationships/comments" Target="../comments4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"/>
  <sheetViews>
    <sheetView workbookViewId="0">
      <selection activeCell="C28" sqref="C28"/>
    </sheetView>
  </sheetViews>
  <sheetFormatPr defaultRowHeight="12.75" x14ac:dyDescent="0.2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V112"/>
  <sheetViews>
    <sheetView showGridLines="0" workbookViewId="0">
      <selection activeCell="A2" sqref="A2"/>
    </sheetView>
  </sheetViews>
  <sheetFormatPr defaultRowHeight="15.75" x14ac:dyDescent="0.25"/>
  <cols>
    <col min="1" max="1" width="13" style="425" customWidth="1"/>
    <col min="2" max="2" width="10.83203125" style="425" customWidth="1"/>
    <col min="3" max="3" width="14.33203125" style="425" customWidth="1"/>
    <col min="4" max="4" width="13.1640625" style="425" customWidth="1"/>
    <col min="5" max="5" width="12.1640625" style="425" customWidth="1"/>
    <col min="6" max="6" width="12.5" style="425" customWidth="1"/>
    <col min="7" max="7" width="12.1640625" style="425" bestFit="1" customWidth="1"/>
    <col min="8" max="8" width="12.83203125" style="425" customWidth="1"/>
    <col min="9" max="9" width="12.5" style="425" customWidth="1"/>
    <col min="10" max="16" width="10.83203125" style="425" bestFit="1" customWidth="1"/>
    <col min="17" max="47" width="11.33203125" style="425" bestFit="1" customWidth="1"/>
    <col min="48" max="48" width="12.6640625" style="425" bestFit="1" customWidth="1"/>
    <col min="49" max="16384" width="9.33203125" style="425"/>
  </cols>
  <sheetData>
    <row r="1" spans="1:4" x14ac:dyDescent="0.25">
      <c r="A1" s="423" t="s">
        <v>100</v>
      </c>
      <c r="B1" s="424" t="s">
        <v>882</v>
      </c>
    </row>
    <row r="3" spans="1:4" x14ac:dyDescent="0.25">
      <c r="A3" s="426" t="s">
        <v>594</v>
      </c>
      <c r="B3" s="425" t="s">
        <v>1145</v>
      </c>
    </row>
    <row r="4" spans="1:4" x14ac:dyDescent="0.25">
      <c r="A4" s="426"/>
      <c r="B4" s="425" t="s">
        <v>1146</v>
      </c>
    </row>
    <row r="5" spans="1:4" x14ac:dyDescent="0.25">
      <c r="A5" s="427"/>
    </row>
    <row r="6" spans="1:4" x14ac:dyDescent="0.25">
      <c r="B6" s="663" t="s">
        <v>1147</v>
      </c>
      <c r="C6" s="663"/>
      <c r="D6" s="637">
        <v>3.5</v>
      </c>
    </row>
    <row r="8" spans="1:4" x14ac:dyDescent="0.25">
      <c r="B8" s="428" t="s">
        <v>179</v>
      </c>
      <c r="C8" s="425" t="s">
        <v>1108</v>
      </c>
      <c r="D8" s="425" t="s">
        <v>1109</v>
      </c>
    </row>
    <row r="9" spans="1:4" x14ac:dyDescent="0.25">
      <c r="B9" s="429">
        <v>40210</v>
      </c>
      <c r="C9" s="425">
        <v>312</v>
      </c>
      <c r="D9" s="430"/>
    </row>
    <row r="10" spans="1:4" x14ac:dyDescent="0.25">
      <c r="B10" s="429">
        <v>40211</v>
      </c>
      <c r="C10" s="425">
        <v>256</v>
      </c>
      <c r="D10" s="430"/>
    </row>
    <row r="11" spans="1:4" x14ac:dyDescent="0.25">
      <c r="B11" s="429">
        <v>40212</v>
      </c>
      <c r="C11" s="425">
        <v>248</v>
      </c>
      <c r="D11" s="430"/>
    </row>
    <row r="12" spans="1:4" x14ac:dyDescent="0.25">
      <c r="B12" s="429">
        <v>40213</v>
      </c>
      <c r="C12" s="425">
        <v>405</v>
      </c>
      <c r="D12" s="430"/>
    </row>
    <row r="13" spans="1:4" x14ac:dyDescent="0.25">
      <c r="B13" s="429">
        <v>40214</v>
      </c>
      <c r="C13" s="425">
        <v>310</v>
      </c>
      <c r="D13" s="430"/>
    </row>
    <row r="14" spans="1:4" x14ac:dyDescent="0.25">
      <c r="B14" s="429">
        <v>40215</v>
      </c>
      <c r="C14" s="425">
        <v>187</v>
      </c>
      <c r="D14" s="430"/>
    </row>
    <row r="16" spans="1:4" x14ac:dyDescent="0.25">
      <c r="A16" s="426" t="s">
        <v>595</v>
      </c>
      <c r="B16" s="425" t="s">
        <v>1148</v>
      </c>
    </row>
    <row r="17" spans="1:25" x14ac:dyDescent="0.25">
      <c r="A17" s="426"/>
      <c r="B17" s="425" t="s">
        <v>1149</v>
      </c>
    </row>
    <row r="18" spans="1:25" x14ac:dyDescent="0.25">
      <c r="A18" s="426"/>
      <c r="B18" s="425" t="s">
        <v>1150</v>
      </c>
    </row>
    <row r="19" spans="1:25" x14ac:dyDescent="0.25">
      <c r="A19" s="426"/>
      <c r="B19" s="425" t="s">
        <v>1151</v>
      </c>
    </row>
    <row r="20" spans="1:25" x14ac:dyDescent="0.25">
      <c r="A20" s="431" t="s">
        <v>758</v>
      </c>
      <c r="B20" s="425" t="s">
        <v>1152</v>
      </c>
    </row>
    <row r="21" spans="1:25" x14ac:dyDescent="0.25">
      <c r="A21" s="431" t="s">
        <v>759</v>
      </c>
      <c r="B21" s="425" t="s">
        <v>1153</v>
      </c>
    </row>
    <row r="22" spans="1:25" x14ac:dyDescent="0.25">
      <c r="A22" s="431" t="s">
        <v>760</v>
      </c>
      <c r="B22" s="425" t="s">
        <v>1154</v>
      </c>
    </row>
    <row r="23" spans="1:25" x14ac:dyDescent="0.25">
      <c r="A23" s="426"/>
      <c r="B23" s="425" t="s">
        <v>1155</v>
      </c>
    </row>
    <row r="25" spans="1:25" x14ac:dyDescent="0.25">
      <c r="B25" s="682" t="s">
        <v>1156</v>
      </c>
      <c r="C25" s="682"/>
      <c r="D25" s="682"/>
      <c r="E25" s="682"/>
      <c r="F25" s="432">
        <v>4.2500000000000003E-2</v>
      </c>
    </row>
    <row r="26" spans="1:25" x14ac:dyDescent="0.25">
      <c r="B26" s="682" t="s">
        <v>1157</v>
      </c>
      <c r="C26" s="682"/>
      <c r="D26" s="682"/>
      <c r="E26" s="682"/>
      <c r="F26" s="433">
        <v>500</v>
      </c>
    </row>
    <row r="27" spans="1:25" x14ac:dyDescent="0.25">
      <c r="B27" s="682" t="s">
        <v>234</v>
      </c>
      <c r="C27" s="682"/>
      <c r="D27" s="682"/>
      <c r="E27" s="682"/>
      <c r="F27" s="434"/>
    </row>
    <row r="28" spans="1:25" s="435" customFormat="1" x14ac:dyDescent="0.25">
      <c r="B28" s="436"/>
      <c r="C28" s="437"/>
      <c r="D28" s="437"/>
      <c r="E28" s="437"/>
      <c r="F28" s="438"/>
    </row>
    <row r="29" spans="1:25" s="435" customFormat="1" ht="16.5" thickBot="1" x14ac:dyDescent="0.3">
      <c r="B29" s="683" t="s">
        <v>1158</v>
      </c>
      <c r="C29" s="684"/>
      <c r="D29" s="684"/>
      <c r="E29" s="685"/>
      <c r="F29" s="439">
        <v>1</v>
      </c>
      <c r="G29" s="440">
        <v>2</v>
      </c>
      <c r="H29" s="440"/>
      <c r="I29" s="440"/>
      <c r="J29" s="440"/>
      <c r="K29" s="440"/>
      <c r="L29" s="440"/>
      <c r="M29" s="440"/>
      <c r="N29" s="440"/>
      <c r="O29" s="440"/>
      <c r="P29" s="440"/>
      <c r="Q29" s="440"/>
      <c r="R29" s="440"/>
      <c r="S29" s="440"/>
      <c r="T29" s="440"/>
      <c r="U29" s="440"/>
      <c r="V29" s="440"/>
      <c r="W29" s="440"/>
      <c r="X29" s="440"/>
      <c r="Y29" s="440"/>
    </row>
    <row r="30" spans="1:25" x14ac:dyDescent="0.25">
      <c r="B30" s="679" t="s">
        <v>1159</v>
      </c>
      <c r="C30" s="680"/>
      <c r="D30" s="680"/>
      <c r="E30" s="681"/>
      <c r="F30" s="441"/>
      <c r="G30" s="442"/>
      <c r="H30" s="442"/>
      <c r="I30" s="442"/>
      <c r="J30" s="442"/>
      <c r="K30" s="442"/>
      <c r="L30" s="442"/>
      <c r="M30" s="442"/>
      <c r="N30" s="442"/>
      <c r="O30" s="442"/>
      <c r="P30" s="442"/>
      <c r="Q30" s="442"/>
      <c r="R30" s="442"/>
      <c r="S30" s="442"/>
      <c r="T30" s="442"/>
      <c r="U30" s="442"/>
      <c r="V30" s="442"/>
      <c r="W30" s="442"/>
      <c r="X30" s="442"/>
      <c r="Y30" s="442"/>
    </row>
    <row r="31" spans="1:25" x14ac:dyDescent="0.25">
      <c r="B31" s="675" t="s">
        <v>1160</v>
      </c>
      <c r="C31" s="676"/>
      <c r="D31" s="676"/>
      <c r="E31" s="677"/>
      <c r="F31" s="443"/>
      <c r="G31" s="444"/>
      <c r="H31" s="444"/>
      <c r="I31" s="444"/>
      <c r="J31" s="444"/>
      <c r="K31" s="444"/>
      <c r="L31" s="444"/>
      <c r="M31" s="444"/>
      <c r="N31" s="444"/>
      <c r="O31" s="444"/>
      <c r="P31" s="444"/>
      <c r="Q31" s="444"/>
      <c r="R31" s="444"/>
      <c r="S31" s="444"/>
      <c r="T31" s="444"/>
      <c r="U31" s="444"/>
      <c r="V31" s="444"/>
      <c r="W31" s="444"/>
      <c r="X31" s="444"/>
      <c r="Y31" s="444"/>
    </row>
    <row r="32" spans="1:25" x14ac:dyDescent="0.25">
      <c r="B32" s="675" t="s">
        <v>1161</v>
      </c>
      <c r="C32" s="676"/>
      <c r="D32" s="676"/>
      <c r="E32" s="677"/>
      <c r="F32" s="443"/>
      <c r="G32" s="444"/>
      <c r="H32" s="444"/>
      <c r="I32" s="444"/>
      <c r="J32" s="444"/>
      <c r="K32" s="444"/>
      <c r="L32" s="444"/>
      <c r="M32" s="444"/>
      <c r="N32" s="444"/>
      <c r="O32" s="444"/>
      <c r="P32" s="444"/>
      <c r="Q32" s="444"/>
      <c r="R32" s="444"/>
      <c r="S32" s="444"/>
      <c r="T32" s="444"/>
      <c r="U32" s="444"/>
      <c r="V32" s="444"/>
      <c r="W32" s="444"/>
      <c r="X32" s="444"/>
      <c r="Y32" s="444"/>
    </row>
    <row r="34" spans="1:48" x14ac:dyDescent="0.25">
      <c r="A34" s="426" t="s">
        <v>596</v>
      </c>
      <c r="B34" s="425" t="s">
        <v>1162</v>
      </c>
    </row>
    <row r="35" spans="1:48" x14ac:dyDescent="0.25">
      <c r="A35" s="426"/>
      <c r="B35" s="425" t="s">
        <v>1163</v>
      </c>
    </row>
    <row r="36" spans="1:48" x14ac:dyDescent="0.25">
      <c r="A36" s="426"/>
      <c r="B36" s="425" t="s">
        <v>1164</v>
      </c>
    </row>
    <row r="37" spans="1:48" x14ac:dyDescent="0.25">
      <c r="A37" s="427"/>
    </row>
    <row r="38" spans="1:48" x14ac:dyDescent="0.25">
      <c r="A38" s="427"/>
      <c r="B38" s="663" t="s">
        <v>1135</v>
      </c>
      <c r="C38" s="663"/>
      <c r="D38" s="667"/>
      <c r="E38" s="667"/>
    </row>
    <row r="39" spans="1:48" x14ac:dyDescent="0.25">
      <c r="A39" s="427"/>
    </row>
    <row r="40" spans="1:48" x14ac:dyDescent="0.25">
      <c r="A40" s="427"/>
      <c r="B40" s="678" t="s">
        <v>1165</v>
      </c>
      <c r="C40" s="678"/>
      <c r="D40" s="678"/>
      <c r="E40" s="678"/>
      <c r="F40" s="638">
        <v>0.5</v>
      </c>
      <c r="G40" s="638">
        <v>1</v>
      </c>
      <c r="H40" s="638">
        <v>2</v>
      </c>
      <c r="I40" s="638">
        <v>3</v>
      </c>
      <c r="J40" s="638">
        <v>4</v>
      </c>
      <c r="K40" s="638">
        <v>5</v>
      </c>
      <c r="L40" s="638">
        <v>5.5</v>
      </c>
      <c r="M40" s="638">
        <v>6</v>
      </c>
      <c r="N40" s="638">
        <v>7</v>
      </c>
      <c r="O40" s="638">
        <v>8</v>
      </c>
      <c r="P40" s="638">
        <v>9</v>
      </c>
      <c r="Q40" s="638">
        <v>10</v>
      </c>
      <c r="R40" s="638">
        <v>11</v>
      </c>
      <c r="S40" s="638">
        <v>12</v>
      </c>
      <c r="T40" s="638">
        <v>13</v>
      </c>
      <c r="U40" s="638">
        <v>14</v>
      </c>
      <c r="V40" s="638">
        <v>15</v>
      </c>
      <c r="W40" s="638">
        <v>16</v>
      </c>
      <c r="X40" s="638">
        <v>17</v>
      </c>
      <c r="Y40" s="638">
        <v>18</v>
      </c>
      <c r="Z40" s="638">
        <v>19</v>
      </c>
      <c r="AA40" s="638">
        <v>20</v>
      </c>
      <c r="AB40" s="638">
        <v>21</v>
      </c>
      <c r="AC40" s="638">
        <v>22</v>
      </c>
      <c r="AD40" s="638">
        <v>23</v>
      </c>
      <c r="AE40" s="638">
        <v>24</v>
      </c>
      <c r="AF40" s="638">
        <v>25</v>
      </c>
      <c r="AG40" s="638">
        <v>26</v>
      </c>
      <c r="AH40" s="638">
        <v>27</v>
      </c>
      <c r="AI40" s="638">
        <v>28</v>
      </c>
      <c r="AJ40" s="638">
        <v>29</v>
      </c>
      <c r="AK40" s="638">
        <v>30</v>
      </c>
      <c r="AL40" s="638">
        <v>31</v>
      </c>
      <c r="AM40" s="638">
        <v>32</v>
      </c>
      <c r="AN40" s="638">
        <v>33</v>
      </c>
      <c r="AO40" s="638">
        <v>34</v>
      </c>
      <c r="AP40" s="638">
        <v>35</v>
      </c>
      <c r="AQ40" s="638">
        <v>37</v>
      </c>
      <c r="AR40" s="638">
        <v>38</v>
      </c>
      <c r="AS40" s="638">
        <v>40</v>
      </c>
      <c r="AT40" s="638">
        <v>50</v>
      </c>
      <c r="AU40" s="638">
        <v>60</v>
      </c>
      <c r="AV40" s="638">
        <v>100</v>
      </c>
    </row>
    <row r="41" spans="1:48" x14ac:dyDescent="0.25">
      <c r="A41" s="427"/>
      <c r="B41" s="678" t="s">
        <v>1166</v>
      </c>
      <c r="C41" s="678"/>
      <c r="D41" s="678"/>
      <c r="E41" s="678"/>
      <c r="F41" s="445"/>
      <c r="G41" s="445"/>
      <c r="H41" s="445"/>
      <c r="I41" s="445"/>
      <c r="J41" s="445"/>
      <c r="K41" s="445"/>
      <c r="L41" s="445"/>
      <c r="M41" s="445"/>
      <c r="N41" s="445"/>
      <c r="O41" s="445"/>
      <c r="P41" s="445"/>
      <c r="Q41" s="445"/>
      <c r="R41" s="445"/>
      <c r="S41" s="445"/>
      <c r="T41" s="445"/>
      <c r="U41" s="445"/>
      <c r="V41" s="445"/>
      <c r="W41" s="445"/>
      <c r="X41" s="445"/>
      <c r="Y41" s="445"/>
      <c r="Z41" s="445"/>
      <c r="AA41" s="445"/>
      <c r="AB41" s="445"/>
      <c r="AC41" s="445"/>
      <c r="AD41" s="445"/>
      <c r="AE41" s="445"/>
      <c r="AF41" s="445"/>
      <c r="AG41" s="445"/>
      <c r="AH41" s="445"/>
      <c r="AI41" s="445"/>
      <c r="AJ41" s="445"/>
      <c r="AK41" s="445"/>
      <c r="AL41" s="445"/>
      <c r="AM41" s="445"/>
      <c r="AN41" s="445"/>
      <c r="AO41" s="445"/>
      <c r="AP41" s="445"/>
      <c r="AQ41" s="445"/>
      <c r="AR41" s="445"/>
      <c r="AS41" s="445"/>
      <c r="AT41" s="445"/>
      <c r="AU41" s="445"/>
      <c r="AV41" s="445"/>
    </row>
    <row r="42" spans="1:48" x14ac:dyDescent="0.25">
      <c r="A42" s="427"/>
      <c r="B42" s="668" t="s">
        <v>1167</v>
      </c>
      <c r="C42" s="669"/>
      <c r="D42" s="669"/>
      <c r="E42" s="670"/>
      <c r="F42" s="446"/>
      <c r="G42" s="446"/>
      <c r="H42" s="446"/>
      <c r="I42" s="446"/>
      <c r="J42" s="446"/>
      <c r="K42" s="446"/>
      <c r="L42" s="446"/>
      <c r="M42" s="446"/>
      <c r="N42" s="446"/>
      <c r="O42" s="446"/>
      <c r="P42" s="446"/>
      <c r="Q42" s="446" t="s">
        <v>1168</v>
      </c>
      <c r="R42" s="446"/>
      <c r="S42" s="446"/>
      <c r="T42" s="446"/>
      <c r="U42" s="446" t="s">
        <v>1169</v>
      </c>
      <c r="V42" s="446" t="s">
        <v>1170</v>
      </c>
      <c r="W42" s="446" t="s">
        <v>1171</v>
      </c>
      <c r="X42" s="446"/>
      <c r="Y42" s="446" t="s">
        <v>1172</v>
      </c>
      <c r="Z42" s="446" t="s">
        <v>1173</v>
      </c>
      <c r="AA42" s="446"/>
      <c r="AB42" s="446"/>
      <c r="AC42" s="446"/>
      <c r="AD42" s="446"/>
      <c r="AE42" s="446"/>
      <c r="AF42" s="446"/>
      <c r="AG42" s="446"/>
      <c r="AH42" s="446"/>
      <c r="AI42" s="446"/>
      <c r="AJ42" s="446"/>
      <c r="AK42" s="446"/>
      <c r="AL42" s="446" t="s">
        <v>1174</v>
      </c>
      <c r="AM42" s="446"/>
      <c r="AN42" s="446"/>
      <c r="AO42" s="446"/>
      <c r="AP42" s="446"/>
      <c r="AQ42" s="446" t="s">
        <v>1175</v>
      </c>
      <c r="AR42" s="446"/>
      <c r="AS42" s="446"/>
      <c r="AT42" s="446"/>
      <c r="AU42" s="446"/>
      <c r="AV42" s="446"/>
    </row>
    <row r="43" spans="1:48" x14ac:dyDescent="0.25">
      <c r="A43" s="427"/>
    </row>
    <row r="44" spans="1:48" x14ac:dyDescent="0.25">
      <c r="A44" s="447" t="s">
        <v>597</v>
      </c>
      <c r="B44" s="425" t="s">
        <v>1176</v>
      </c>
    </row>
    <row r="45" spans="1:48" x14ac:dyDescent="0.25">
      <c r="A45" s="447"/>
      <c r="B45" s="425" t="s">
        <v>203</v>
      </c>
    </row>
    <row r="46" spans="1:48" x14ac:dyDescent="0.25">
      <c r="A46" s="447"/>
      <c r="B46" s="425" t="s">
        <v>1177</v>
      </c>
    </row>
    <row r="47" spans="1:48" x14ac:dyDescent="0.25">
      <c r="A47" s="447"/>
      <c r="B47" s="425" t="s">
        <v>1178</v>
      </c>
    </row>
    <row r="48" spans="1:48" ht="16.5" thickBot="1" x14ac:dyDescent="0.3"/>
    <row r="49" spans="1:11" x14ac:dyDescent="0.25">
      <c r="B49" s="448" t="s">
        <v>198</v>
      </c>
      <c r="C49" s="449"/>
      <c r="D49" s="450" t="s">
        <v>199</v>
      </c>
      <c r="E49" s="450" t="s">
        <v>200</v>
      </c>
      <c r="F49" s="450" t="s">
        <v>199</v>
      </c>
      <c r="G49" s="451" t="s">
        <v>200</v>
      </c>
    </row>
    <row r="50" spans="1:11" x14ac:dyDescent="0.25">
      <c r="B50" s="452" t="s">
        <v>186</v>
      </c>
      <c r="C50" s="453"/>
      <c r="D50" s="454">
        <v>25234</v>
      </c>
      <c r="E50" s="454">
        <v>38038</v>
      </c>
      <c r="F50" s="455"/>
      <c r="G50" s="456"/>
    </row>
    <row r="51" spans="1:11" x14ac:dyDescent="0.25">
      <c r="B51" s="452" t="s">
        <v>187</v>
      </c>
      <c r="C51" s="453"/>
      <c r="D51" s="454">
        <v>5559</v>
      </c>
      <c r="E51" s="454">
        <v>4019</v>
      </c>
      <c r="F51" s="457"/>
      <c r="G51" s="458"/>
    </row>
    <row r="52" spans="1:11" x14ac:dyDescent="0.25">
      <c r="B52" s="452" t="s">
        <v>188</v>
      </c>
      <c r="C52" s="453"/>
      <c r="D52" s="454">
        <v>20186</v>
      </c>
      <c r="E52" s="454">
        <v>15802</v>
      </c>
      <c r="F52" s="455"/>
      <c r="G52" s="456"/>
    </row>
    <row r="53" spans="1:11" x14ac:dyDescent="0.25">
      <c r="B53" s="452" t="s">
        <v>189</v>
      </c>
      <c r="C53" s="453"/>
      <c r="D53" s="454">
        <v>13563</v>
      </c>
      <c r="E53" s="454">
        <v>5659</v>
      </c>
      <c r="F53" s="455"/>
      <c r="G53" s="456"/>
    </row>
    <row r="54" spans="1:11" x14ac:dyDescent="0.25">
      <c r="B54" s="452" t="s">
        <v>190</v>
      </c>
      <c r="C54" s="453"/>
      <c r="D54" s="454">
        <v>7223</v>
      </c>
      <c r="E54" s="454">
        <v>5749</v>
      </c>
      <c r="F54" s="455"/>
      <c r="G54" s="456"/>
      <c r="K54" s="459"/>
    </row>
    <row r="55" spans="1:11" x14ac:dyDescent="0.25">
      <c r="B55" s="452" t="s">
        <v>191</v>
      </c>
      <c r="C55" s="453"/>
      <c r="D55" s="454">
        <v>12077</v>
      </c>
      <c r="E55" s="454">
        <v>28801</v>
      </c>
      <c r="F55" s="455"/>
      <c r="G55" s="456"/>
    </row>
    <row r="56" spans="1:11" x14ac:dyDescent="0.25">
      <c r="B56" s="452" t="s">
        <v>192</v>
      </c>
      <c r="C56" s="453"/>
      <c r="D56" s="454">
        <v>7981</v>
      </c>
      <c r="E56" s="454">
        <v>5160</v>
      </c>
      <c r="F56" s="455"/>
      <c r="G56" s="456"/>
    </row>
    <row r="57" spans="1:11" x14ac:dyDescent="0.25">
      <c r="B57" s="452" t="s">
        <v>193</v>
      </c>
      <c r="C57" s="453"/>
      <c r="D57" s="454">
        <v>7038</v>
      </c>
      <c r="E57" s="454">
        <v>15878</v>
      </c>
      <c r="F57" s="455"/>
      <c r="G57" s="456"/>
    </row>
    <row r="58" spans="1:11" x14ac:dyDescent="0.25">
      <c r="B58" s="452" t="s">
        <v>194</v>
      </c>
      <c r="C58" s="453"/>
      <c r="D58" s="454">
        <v>11228</v>
      </c>
      <c r="E58" s="454">
        <v>35241</v>
      </c>
      <c r="F58" s="455"/>
      <c r="G58" s="456"/>
    </row>
    <row r="59" spans="1:11" x14ac:dyDescent="0.25">
      <c r="B59" s="452" t="s">
        <v>195</v>
      </c>
      <c r="C59" s="453"/>
      <c r="D59" s="454">
        <v>8157</v>
      </c>
      <c r="E59" s="454">
        <v>18222</v>
      </c>
      <c r="F59" s="455"/>
      <c r="G59" s="456"/>
    </row>
    <row r="60" spans="1:11" x14ac:dyDescent="0.25">
      <c r="B60" s="452" t="s">
        <v>182</v>
      </c>
      <c r="C60" s="453"/>
      <c r="D60" s="454">
        <v>18088</v>
      </c>
      <c r="E60" s="454">
        <v>20027</v>
      </c>
      <c r="F60" s="455"/>
      <c r="G60" s="456"/>
    </row>
    <row r="61" spans="1:11" x14ac:dyDescent="0.25">
      <c r="B61" s="452" t="s">
        <v>196</v>
      </c>
      <c r="C61" s="453"/>
      <c r="D61" s="454">
        <v>10981</v>
      </c>
      <c r="E61" s="454">
        <v>5245</v>
      </c>
      <c r="F61" s="455"/>
      <c r="G61" s="456"/>
    </row>
    <row r="62" spans="1:11" ht="16.5" thickBot="1" x14ac:dyDescent="0.3">
      <c r="B62" s="460" t="s">
        <v>197</v>
      </c>
      <c r="C62" s="461"/>
      <c r="D62" s="462">
        <v>17360</v>
      </c>
      <c r="E62" s="462">
        <v>10239</v>
      </c>
      <c r="F62" s="463"/>
      <c r="G62" s="464"/>
    </row>
    <row r="64" spans="1:11" x14ac:dyDescent="0.25">
      <c r="A64" s="447" t="s">
        <v>598</v>
      </c>
      <c r="B64" s="435" t="s">
        <v>1179</v>
      </c>
    </row>
    <row r="65" spans="1:13" x14ac:dyDescent="0.25">
      <c r="A65" s="447"/>
      <c r="B65" s="435" t="s">
        <v>1180</v>
      </c>
    </row>
    <row r="66" spans="1:13" x14ac:dyDescent="0.25">
      <c r="A66" s="447"/>
      <c r="B66" s="435" t="s">
        <v>1181</v>
      </c>
    </row>
    <row r="67" spans="1:13" x14ac:dyDescent="0.25">
      <c r="A67" s="447"/>
      <c r="B67" s="435" t="s">
        <v>1182</v>
      </c>
    </row>
    <row r="69" spans="1:13" x14ac:dyDescent="0.25">
      <c r="A69" s="447" t="s">
        <v>599</v>
      </c>
      <c r="B69" s="425" t="s">
        <v>1183</v>
      </c>
    </row>
    <row r="70" spans="1:13" x14ac:dyDescent="0.25">
      <c r="A70" s="447"/>
      <c r="B70" s="425" t="s">
        <v>1184</v>
      </c>
    </row>
    <row r="71" spans="1:13" x14ac:dyDescent="0.25">
      <c r="A71" s="447"/>
      <c r="B71" s="425" t="s">
        <v>1185</v>
      </c>
    </row>
    <row r="73" spans="1:13" ht="16.5" thickBot="1" x14ac:dyDescent="0.3">
      <c r="B73" s="465" t="s">
        <v>1186</v>
      </c>
      <c r="C73" s="466" t="s">
        <v>1187</v>
      </c>
      <c r="D73" s="671" t="s">
        <v>1188</v>
      </c>
      <c r="E73" s="671"/>
      <c r="F73" s="671"/>
      <c r="G73" s="671"/>
      <c r="H73" s="671"/>
      <c r="I73" s="671"/>
      <c r="J73" s="671"/>
      <c r="K73" s="671"/>
      <c r="L73" s="671"/>
      <c r="M73" s="672"/>
    </row>
    <row r="74" spans="1:13" ht="16.5" thickBot="1" x14ac:dyDescent="0.3">
      <c r="B74" s="639">
        <v>0.33</v>
      </c>
      <c r="C74" s="640">
        <v>0.65</v>
      </c>
      <c r="D74" s="467">
        <v>10</v>
      </c>
      <c r="E74" s="467">
        <v>20</v>
      </c>
      <c r="F74" s="467">
        <v>30</v>
      </c>
      <c r="G74" s="467">
        <v>40</v>
      </c>
      <c r="H74" s="467">
        <v>50</v>
      </c>
      <c r="I74" s="467">
        <v>60</v>
      </c>
      <c r="J74" s="467">
        <v>70</v>
      </c>
      <c r="K74" s="467">
        <v>80</v>
      </c>
      <c r="L74" s="467">
        <v>90</v>
      </c>
      <c r="M74" s="468">
        <v>100</v>
      </c>
    </row>
    <row r="75" spans="1:13" x14ac:dyDescent="0.25">
      <c r="B75" s="673" t="s">
        <v>1189</v>
      </c>
      <c r="C75" s="469">
        <v>20</v>
      </c>
      <c r="D75" s="470"/>
      <c r="E75" s="470"/>
      <c r="F75" s="470"/>
      <c r="G75" s="470"/>
      <c r="H75" s="470"/>
      <c r="I75" s="470"/>
      <c r="J75" s="470"/>
      <c r="K75" s="470"/>
      <c r="L75" s="470"/>
      <c r="M75" s="471"/>
    </row>
    <row r="76" spans="1:13" x14ac:dyDescent="0.25">
      <c r="B76" s="673"/>
      <c r="C76" s="469">
        <v>40</v>
      </c>
      <c r="D76" s="470"/>
      <c r="E76" s="470"/>
      <c r="F76" s="470"/>
      <c r="G76" s="470"/>
      <c r="H76" s="470"/>
      <c r="I76" s="470"/>
      <c r="J76" s="470"/>
      <c r="K76" s="470"/>
      <c r="L76" s="470"/>
      <c r="M76" s="471"/>
    </row>
    <row r="77" spans="1:13" x14ac:dyDescent="0.25">
      <c r="B77" s="673"/>
      <c r="C77" s="469">
        <v>60</v>
      </c>
      <c r="D77" s="470"/>
      <c r="E77" s="470"/>
      <c r="F77" s="470"/>
      <c r="G77" s="470"/>
      <c r="H77" s="470"/>
      <c r="I77" s="470"/>
      <c r="J77" s="470"/>
      <c r="K77" s="470"/>
      <c r="L77" s="470"/>
      <c r="M77" s="471"/>
    </row>
    <row r="78" spans="1:13" x14ac:dyDescent="0.25">
      <c r="B78" s="673"/>
      <c r="C78" s="469">
        <v>80</v>
      </c>
      <c r="D78" s="470"/>
      <c r="E78" s="470"/>
      <c r="F78" s="470"/>
      <c r="G78" s="470"/>
      <c r="H78" s="470"/>
      <c r="I78" s="470"/>
      <c r="J78" s="470"/>
      <c r="K78" s="470"/>
      <c r="L78" s="470"/>
      <c r="M78" s="471"/>
    </row>
    <row r="79" spans="1:13" x14ac:dyDescent="0.25">
      <c r="B79" s="673"/>
      <c r="C79" s="469">
        <v>100</v>
      </c>
      <c r="D79" s="470"/>
      <c r="E79" s="470"/>
      <c r="F79" s="470"/>
      <c r="G79" s="470"/>
      <c r="H79" s="470"/>
      <c r="I79" s="470"/>
      <c r="J79" s="470"/>
      <c r="K79" s="470"/>
      <c r="L79" s="470"/>
      <c r="M79" s="471"/>
    </row>
    <row r="80" spans="1:13" x14ac:dyDescent="0.25">
      <c r="B80" s="673"/>
      <c r="C80" s="469">
        <v>120</v>
      </c>
      <c r="D80" s="470"/>
      <c r="E80" s="470"/>
      <c r="F80" s="470"/>
      <c r="G80" s="470"/>
      <c r="H80" s="470"/>
      <c r="I80" s="470"/>
      <c r="J80" s="470"/>
      <c r="K80" s="470"/>
      <c r="L80" s="470"/>
      <c r="M80" s="471"/>
    </row>
    <row r="81" spans="1:13" x14ac:dyDescent="0.25">
      <c r="B81" s="673"/>
      <c r="C81" s="469">
        <v>140</v>
      </c>
      <c r="D81" s="470"/>
      <c r="E81" s="470"/>
      <c r="F81" s="470"/>
      <c r="G81" s="470"/>
      <c r="H81" s="470"/>
      <c r="I81" s="470"/>
      <c r="J81" s="470"/>
      <c r="K81" s="470"/>
      <c r="L81" s="470"/>
      <c r="M81" s="471"/>
    </row>
    <row r="82" spans="1:13" x14ac:dyDescent="0.25">
      <c r="B82" s="673"/>
      <c r="C82" s="469">
        <v>160</v>
      </c>
      <c r="D82" s="470"/>
      <c r="E82" s="470"/>
      <c r="F82" s="470"/>
      <c r="G82" s="470"/>
      <c r="H82" s="470"/>
      <c r="I82" s="470"/>
      <c r="J82" s="470"/>
      <c r="K82" s="470"/>
      <c r="L82" s="470"/>
      <c r="M82" s="471"/>
    </row>
    <row r="83" spans="1:13" x14ac:dyDescent="0.25">
      <c r="B83" s="673"/>
      <c r="C83" s="469">
        <v>180</v>
      </c>
      <c r="D83" s="470"/>
      <c r="E83" s="470"/>
      <c r="F83" s="470"/>
      <c r="G83" s="470"/>
      <c r="H83" s="470"/>
      <c r="I83" s="470"/>
      <c r="J83" s="470"/>
      <c r="K83" s="470"/>
      <c r="L83" s="470"/>
      <c r="M83" s="471"/>
    </row>
    <row r="84" spans="1:13" x14ac:dyDescent="0.25">
      <c r="B84" s="673"/>
      <c r="C84" s="469">
        <v>200</v>
      </c>
      <c r="D84" s="470"/>
      <c r="E84" s="470"/>
      <c r="F84" s="470"/>
      <c r="G84" s="470"/>
      <c r="H84" s="470"/>
      <c r="I84" s="470"/>
      <c r="J84" s="470"/>
      <c r="K84" s="470"/>
      <c r="L84" s="470"/>
      <c r="M84" s="471"/>
    </row>
    <row r="85" spans="1:13" x14ac:dyDescent="0.25">
      <c r="B85" s="673"/>
      <c r="C85" s="469">
        <v>250</v>
      </c>
      <c r="D85" s="470"/>
      <c r="E85" s="470"/>
      <c r="F85" s="470"/>
      <c r="G85" s="470"/>
      <c r="H85" s="470"/>
      <c r="I85" s="470"/>
      <c r="J85" s="470"/>
      <c r="K85" s="470"/>
      <c r="L85" s="470"/>
      <c r="M85" s="471"/>
    </row>
    <row r="86" spans="1:13" x14ac:dyDescent="0.25">
      <c r="B86" s="673"/>
      <c r="C86" s="469">
        <v>300</v>
      </c>
      <c r="D86" s="470"/>
      <c r="E86" s="470"/>
      <c r="F86" s="470"/>
      <c r="G86" s="470"/>
      <c r="H86" s="470"/>
      <c r="I86" s="470"/>
      <c r="J86" s="470"/>
      <c r="K86" s="470"/>
      <c r="L86" s="470"/>
      <c r="M86" s="471"/>
    </row>
    <row r="87" spans="1:13" x14ac:dyDescent="0.25">
      <c r="B87" s="673"/>
      <c r="C87" s="469">
        <v>350</v>
      </c>
      <c r="D87" s="470"/>
      <c r="E87" s="470"/>
      <c r="F87" s="470"/>
      <c r="G87" s="470"/>
      <c r="H87" s="470"/>
      <c r="I87" s="470"/>
      <c r="J87" s="470"/>
      <c r="K87" s="470"/>
      <c r="L87" s="470"/>
      <c r="M87" s="471"/>
    </row>
    <row r="88" spans="1:13" x14ac:dyDescent="0.25">
      <c r="B88" s="673"/>
      <c r="C88" s="469">
        <v>400</v>
      </c>
      <c r="D88" s="470"/>
      <c r="E88" s="470"/>
      <c r="F88" s="470"/>
      <c r="G88" s="470"/>
      <c r="H88" s="470"/>
      <c r="I88" s="470"/>
      <c r="J88" s="470"/>
      <c r="K88" s="470"/>
      <c r="L88" s="470"/>
      <c r="M88" s="471"/>
    </row>
    <row r="89" spans="1:13" x14ac:dyDescent="0.25">
      <c r="B89" s="674"/>
      <c r="C89" s="472">
        <v>450</v>
      </c>
      <c r="D89" s="473"/>
      <c r="E89" s="473"/>
      <c r="F89" s="473"/>
      <c r="G89" s="473"/>
      <c r="H89" s="473"/>
      <c r="I89" s="473"/>
      <c r="J89" s="473"/>
      <c r="K89" s="473"/>
      <c r="L89" s="473"/>
      <c r="M89" s="474"/>
    </row>
    <row r="92" spans="1:13" x14ac:dyDescent="0.25">
      <c r="A92" s="447" t="s">
        <v>601</v>
      </c>
      <c r="B92" s="425" t="s">
        <v>1190</v>
      </c>
    </row>
    <row r="94" spans="1:13" x14ac:dyDescent="0.25">
      <c r="B94" s="475" t="s">
        <v>1191</v>
      </c>
      <c r="C94" s="475"/>
      <c r="D94" s="475"/>
      <c r="E94" s="475"/>
      <c r="F94" s="475"/>
      <c r="G94" s="476">
        <v>2010</v>
      </c>
    </row>
    <row r="95" spans="1:13" ht="16.5" thickBot="1" x14ac:dyDescent="0.3"/>
    <row r="96" spans="1:13" ht="16.5" thickBot="1" x14ac:dyDescent="0.3">
      <c r="B96" s="425" t="s">
        <v>1192</v>
      </c>
      <c r="D96" s="477"/>
      <c r="E96" s="478"/>
      <c r="F96" s="428" t="s">
        <v>1193</v>
      </c>
      <c r="G96" s="479"/>
    </row>
    <row r="97" spans="2:7" ht="16.5" thickBot="1" x14ac:dyDescent="0.3">
      <c r="B97" s="425" t="s">
        <v>1194</v>
      </c>
      <c r="G97" s="479">
        <v>110090</v>
      </c>
    </row>
    <row r="98" spans="2:7" ht="16.5" thickBot="1" x14ac:dyDescent="0.3"/>
    <row r="99" spans="2:7" ht="64.5" thickTop="1" thickBot="1" x14ac:dyDescent="0.3">
      <c r="B99" s="480" t="s">
        <v>38</v>
      </c>
      <c r="C99" s="481" t="s">
        <v>1195</v>
      </c>
      <c r="D99" s="482" t="s">
        <v>1196</v>
      </c>
      <c r="E99" s="482" t="s">
        <v>1197</v>
      </c>
      <c r="F99" s="481" t="s">
        <v>1198</v>
      </c>
      <c r="G99" s="483" t="s">
        <v>1199</v>
      </c>
    </row>
    <row r="100" spans="2:7" x14ac:dyDescent="0.25">
      <c r="B100" s="484">
        <v>1</v>
      </c>
      <c r="C100" s="485">
        <v>112204</v>
      </c>
      <c r="D100" s="486"/>
      <c r="E100" s="486"/>
      <c r="F100" s="485">
        <v>178</v>
      </c>
      <c r="G100" s="487"/>
    </row>
    <row r="101" spans="2:7" x14ac:dyDescent="0.25">
      <c r="B101" s="484">
        <v>2</v>
      </c>
      <c r="C101" s="485">
        <v>115454</v>
      </c>
      <c r="D101" s="486"/>
      <c r="E101" s="486"/>
      <c r="F101" s="485">
        <v>254</v>
      </c>
      <c r="G101" s="487"/>
    </row>
    <row r="102" spans="2:7" x14ac:dyDescent="0.25">
      <c r="B102" s="484">
        <v>3</v>
      </c>
      <c r="C102" s="485">
        <v>121235</v>
      </c>
      <c r="D102" s="486"/>
      <c r="E102" s="486"/>
      <c r="F102" s="485">
        <v>498</v>
      </c>
      <c r="G102" s="487"/>
    </row>
    <row r="103" spans="2:7" x14ac:dyDescent="0.25">
      <c r="B103" s="484"/>
      <c r="C103" s="485"/>
      <c r="D103" s="486"/>
      <c r="E103" s="486"/>
      <c r="F103" s="485"/>
      <c r="G103" s="487"/>
    </row>
    <row r="104" spans="2:7" x14ac:dyDescent="0.25">
      <c r="B104" s="484"/>
      <c r="C104" s="485"/>
      <c r="D104" s="486"/>
      <c r="E104" s="486"/>
      <c r="F104" s="485"/>
      <c r="G104" s="487"/>
    </row>
    <row r="105" spans="2:7" x14ac:dyDescent="0.25">
      <c r="B105" s="484"/>
      <c r="C105" s="485"/>
      <c r="D105" s="486"/>
      <c r="E105" s="486"/>
      <c r="F105" s="485"/>
      <c r="G105" s="487"/>
    </row>
    <row r="106" spans="2:7" x14ac:dyDescent="0.25">
      <c r="B106" s="484"/>
      <c r="C106" s="485"/>
      <c r="D106" s="486"/>
      <c r="E106" s="486"/>
      <c r="F106" s="485"/>
      <c r="G106" s="487"/>
    </row>
    <row r="107" spans="2:7" x14ac:dyDescent="0.25">
      <c r="B107" s="484"/>
      <c r="C107" s="485"/>
      <c r="D107" s="486"/>
      <c r="E107" s="486"/>
      <c r="F107" s="485"/>
      <c r="G107" s="487"/>
    </row>
    <row r="108" spans="2:7" x14ac:dyDescent="0.25">
      <c r="B108" s="484"/>
      <c r="C108" s="485"/>
      <c r="D108" s="486"/>
      <c r="E108" s="486"/>
      <c r="F108" s="485"/>
      <c r="G108" s="487"/>
    </row>
    <row r="109" spans="2:7" x14ac:dyDescent="0.25">
      <c r="B109" s="484"/>
      <c r="C109" s="485"/>
      <c r="D109" s="486"/>
      <c r="E109" s="486"/>
      <c r="F109" s="485"/>
      <c r="G109" s="487"/>
    </row>
    <row r="110" spans="2:7" x14ac:dyDescent="0.25">
      <c r="B110" s="484"/>
      <c r="C110" s="485"/>
      <c r="D110" s="486"/>
      <c r="E110" s="486"/>
      <c r="F110" s="485"/>
      <c r="G110" s="487"/>
    </row>
    <row r="111" spans="2:7" ht="16.5" thickBot="1" x14ac:dyDescent="0.3">
      <c r="B111" s="488"/>
      <c r="C111" s="489"/>
      <c r="D111" s="490"/>
      <c r="E111" s="490"/>
      <c r="F111" s="489"/>
      <c r="G111" s="491"/>
    </row>
    <row r="112" spans="2:7" ht="16.5" thickTop="1" x14ac:dyDescent="0.25"/>
  </sheetData>
  <mergeCells count="15">
    <mergeCell ref="B30:E30"/>
    <mergeCell ref="B6:C6"/>
    <mergeCell ref="B25:E25"/>
    <mergeCell ref="B26:E26"/>
    <mergeCell ref="B27:E27"/>
    <mergeCell ref="B29:E29"/>
    <mergeCell ref="B42:E42"/>
    <mergeCell ref="D73:M73"/>
    <mergeCell ref="B75:B89"/>
    <mergeCell ref="B31:E31"/>
    <mergeCell ref="B32:E32"/>
    <mergeCell ref="B38:C38"/>
    <mergeCell ref="D38:E38"/>
    <mergeCell ref="B40:E40"/>
    <mergeCell ref="B41:E41"/>
  </mergeCells>
  <pageMargins left="0.75" right="0.75" top="1" bottom="1" header="0.4921259845" footer="0.4921259845"/>
  <pageSetup paperSize="9" orientation="landscape" horizontalDpi="360" verticalDpi="4294967293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showGridLines="0" workbookViewId="0">
      <selection activeCell="A2" sqref="A2"/>
    </sheetView>
  </sheetViews>
  <sheetFormatPr defaultRowHeight="12.75" x14ac:dyDescent="0.2"/>
  <cols>
    <col min="1" max="1" width="10.6640625" style="24" bestFit="1" customWidth="1"/>
    <col min="2" max="2" width="20.33203125" style="24" customWidth="1"/>
    <col min="3" max="9" width="14.6640625" style="24" customWidth="1"/>
    <col min="10" max="16384" width="9.33203125" style="24"/>
  </cols>
  <sheetData>
    <row r="1" spans="1:5" x14ac:dyDescent="0.2">
      <c r="A1" s="641" t="s">
        <v>100</v>
      </c>
      <c r="B1" s="1" t="s">
        <v>408</v>
      </c>
    </row>
    <row r="3" spans="1:5" x14ac:dyDescent="0.2">
      <c r="A3" s="57" t="s">
        <v>440</v>
      </c>
      <c r="B3" s="24" t="s">
        <v>1252</v>
      </c>
    </row>
    <row r="4" spans="1:5" x14ac:dyDescent="0.2">
      <c r="A4" s="57"/>
      <c r="B4" s="24" t="s">
        <v>372</v>
      </c>
    </row>
    <row r="5" spans="1:5" x14ac:dyDescent="0.2">
      <c r="A5" s="57"/>
      <c r="B5" s="24" t="s">
        <v>1253</v>
      </c>
    </row>
    <row r="6" spans="1:5" ht="13.5" thickBot="1" x14ac:dyDescent="0.25"/>
    <row r="7" spans="1:5" ht="13.5" thickBot="1" x14ac:dyDescent="0.25">
      <c r="B7" s="386" t="s">
        <v>329</v>
      </c>
      <c r="C7" s="387" t="s">
        <v>371</v>
      </c>
      <c r="D7" s="388" t="s">
        <v>373</v>
      </c>
      <c r="E7" s="389" t="s">
        <v>184</v>
      </c>
    </row>
    <row r="8" spans="1:5" x14ac:dyDescent="0.2">
      <c r="B8" s="390" t="s">
        <v>368</v>
      </c>
      <c r="C8" s="391"/>
      <c r="D8" s="391"/>
      <c r="E8" s="392"/>
    </row>
    <row r="9" spans="1:5" x14ac:dyDescent="0.2">
      <c r="B9" s="393" t="s">
        <v>369</v>
      </c>
      <c r="C9" s="394"/>
      <c r="D9" s="394"/>
      <c r="E9" s="395"/>
    </row>
    <row r="10" spans="1:5" ht="13.5" thickBot="1" x14ac:dyDescent="0.25">
      <c r="B10" s="396" t="s">
        <v>370</v>
      </c>
      <c r="C10" s="397"/>
      <c r="D10" s="397"/>
      <c r="E10" s="398"/>
    </row>
    <row r="11" spans="1:5" ht="13.5" thickBot="1" x14ac:dyDescent="0.25">
      <c r="B11" s="399" t="s">
        <v>184</v>
      </c>
      <c r="C11" s="400"/>
      <c r="D11" s="400"/>
      <c r="E11" s="400"/>
    </row>
    <row r="13" spans="1:5" x14ac:dyDescent="0.2">
      <c r="A13" s="57" t="s">
        <v>441</v>
      </c>
      <c r="B13" s="24" t="s">
        <v>1254</v>
      </c>
    </row>
    <row r="14" spans="1:5" x14ac:dyDescent="0.2">
      <c r="A14" s="57"/>
      <c r="B14" s="24" t="s">
        <v>374</v>
      </c>
    </row>
    <row r="16" spans="1:5" x14ac:dyDescent="0.2">
      <c r="B16" s="366" t="s">
        <v>329</v>
      </c>
      <c r="C16" s="349" t="s">
        <v>330</v>
      </c>
      <c r="D16" s="349" t="s">
        <v>331</v>
      </c>
      <c r="E16" s="349" t="s">
        <v>184</v>
      </c>
    </row>
    <row r="17" spans="1:9" x14ac:dyDescent="0.2">
      <c r="B17" s="366" t="s">
        <v>333</v>
      </c>
      <c r="C17" s="401"/>
      <c r="D17" s="401"/>
      <c r="E17" s="402"/>
    </row>
    <row r="18" spans="1:9" x14ac:dyDescent="0.2">
      <c r="B18" s="366" t="s">
        <v>334</v>
      </c>
      <c r="C18" s="401"/>
      <c r="D18" s="401"/>
      <c r="E18" s="402"/>
    </row>
    <row r="19" spans="1:9" x14ac:dyDescent="0.2">
      <c r="B19" s="366" t="s">
        <v>335</v>
      </c>
      <c r="C19" s="401"/>
      <c r="D19" s="401"/>
      <c r="E19" s="402"/>
    </row>
    <row r="20" spans="1:9" x14ac:dyDescent="0.2">
      <c r="B20" s="366" t="s">
        <v>337</v>
      </c>
      <c r="C20" s="401"/>
      <c r="D20" s="401"/>
      <c r="E20" s="402"/>
    </row>
    <row r="21" spans="1:9" x14ac:dyDescent="0.2">
      <c r="B21" s="366" t="s">
        <v>336</v>
      </c>
      <c r="C21" s="401"/>
      <c r="D21" s="401"/>
      <c r="E21" s="402"/>
    </row>
    <row r="22" spans="1:9" x14ac:dyDescent="0.2">
      <c r="B22" s="366" t="s">
        <v>184</v>
      </c>
      <c r="C22" s="402"/>
      <c r="D22" s="402"/>
      <c r="E22" s="402"/>
    </row>
    <row r="24" spans="1:9" x14ac:dyDescent="0.2">
      <c r="A24" s="57" t="s">
        <v>442</v>
      </c>
      <c r="B24" s="24" t="s">
        <v>1255</v>
      </c>
    </row>
    <row r="25" spans="1:9" x14ac:dyDescent="0.2">
      <c r="A25" s="57"/>
      <c r="B25" s="24" t="s">
        <v>470</v>
      </c>
    </row>
    <row r="26" spans="1:9" x14ac:dyDescent="0.2">
      <c r="A26" s="57"/>
      <c r="B26" s="24" t="s">
        <v>471</v>
      </c>
    </row>
    <row r="27" spans="1:9" ht="13.5" thickBot="1" x14ac:dyDescent="0.25"/>
    <row r="28" spans="1:9" ht="14.25" thickTop="1" thickBot="1" x14ac:dyDescent="0.25">
      <c r="B28" s="688" t="s">
        <v>457</v>
      </c>
      <c r="C28" s="689"/>
      <c r="D28" s="403" t="s">
        <v>458</v>
      </c>
      <c r="E28" s="404" t="s">
        <v>1</v>
      </c>
      <c r="F28" s="404" t="s">
        <v>2</v>
      </c>
      <c r="G28" s="404" t="s">
        <v>3</v>
      </c>
      <c r="H28" s="404" t="s">
        <v>459</v>
      </c>
      <c r="I28" s="405" t="s">
        <v>460</v>
      </c>
    </row>
    <row r="29" spans="1:9" ht="14.25" thickTop="1" thickBot="1" x14ac:dyDescent="0.25">
      <c r="B29" s="686" t="s">
        <v>468</v>
      </c>
      <c r="C29" s="687"/>
      <c r="D29" s="406"/>
      <c r="E29" s="407"/>
      <c r="F29" s="407"/>
      <c r="G29" s="407"/>
      <c r="H29" s="407"/>
      <c r="I29" s="408"/>
    </row>
    <row r="30" spans="1:9" ht="13.5" thickTop="1" x14ac:dyDescent="0.2"/>
    <row r="31" spans="1:9" x14ac:dyDescent="0.2">
      <c r="A31" s="57" t="s">
        <v>443</v>
      </c>
      <c r="B31" s="24" t="s">
        <v>383</v>
      </c>
    </row>
    <row r="32" spans="1:9" ht="14.25" x14ac:dyDescent="0.2">
      <c r="A32" s="57"/>
      <c r="B32" s="24" t="s">
        <v>384</v>
      </c>
    </row>
    <row r="33" spans="1:4" ht="14.25" x14ac:dyDescent="0.2">
      <c r="A33" s="57"/>
      <c r="B33" s="24" t="s">
        <v>385</v>
      </c>
    </row>
    <row r="35" spans="1:4" x14ac:dyDescent="0.2">
      <c r="B35" s="409" t="s">
        <v>376</v>
      </c>
      <c r="C35" s="410"/>
      <c r="D35" s="357"/>
    </row>
    <row r="36" spans="1:4" x14ac:dyDescent="0.2">
      <c r="B36" s="409" t="s">
        <v>377</v>
      </c>
      <c r="C36" s="410"/>
      <c r="D36" s="357"/>
    </row>
    <row r="37" spans="1:4" x14ac:dyDescent="0.2">
      <c r="B37" s="409" t="s">
        <v>378</v>
      </c>
      <c r="C37" s="410"/>
      <c r="D37" s="357"/>
    </row>
    <row r="39" spans="1:4" x14ac:dyDescent="0.2">
      <c r="B39" s="409" t="s">
        <v>379</v>
      </c>
      <c r="C39" s="410"/>
      <c r="D39" s="357"/>
    </row>
    <row r="40" spans="1:4" x14ac:dyDescent="0.2">
      <c r="B40" s="409" t="s">
        <v>380</v>
      </c>
      <c r="C40" s="410"/>
      <c r="D40" s="357"/>
    </row>
    <row r="41" spans="1:4" x14ac:dyDescent="0.2">
      <c r="B41" s="409" t="s">
        <v>381</v>
      </c>
      <c r="C41" s="410"/>
      <c r="D41" s="357"/>
    </row>
    <row r="42" spans="1:4" x14ac:dyDescent="0.2">
      <c r="B42" s="409" t="s">
        <v>382</v>
      </c>
      <c r="C42" s="410"/>
      <c r="D42" s="357"/>
    </row>
  </sheetData>
  <mergeCells count="2">
    <mergeCell ref="B29:C29"/>
    <mergeCell ref="B28:C28"/>
  </mergeCells>
  <phoneticPr fontId="2" type="noConversion"/>
  <pageMargins left="0.75" right="0.75" top="1" bottom="1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43"/>
  <sheetViews>
    <sheetView showGridLines="0" workbookViewId="0">
      <selection activeCell="A2" sqref="A2"/>
    </sheetView>
  </sheetViews>
  <sheetFormatPr defaultRowHeight="12.75" x14ac:dyDescent="0.2"/>
  <cols>
    <col min="1" max="1" width="11.1640625" style="24" customWidth="1"/>
    <col min="2" max="2" width="12.5" style="24" customWidth="1"/>
    <col min="3" max="4" width="12.1640625" style="24" customWidth="1"/>
    <col min="5" max="5" width="11.83203125" style="24" bestFit="1" customWidth="1"/>
    <col min="6" max="6" width="10.83203125" style="24" bestFit="1" customWidth="1"/>
    <col min="7" max="7" width="9.33203125" style="24"/>
    <col min="8" max="8" width="14.33203125" style="24" customWidth="1"/>
    <col min="9" max="16384" width="9.33203125" style="24"/>
  </cols>
  <sheetData>
    <row r="1" spans="1:11" x14ac:dyDescent="0.2">
      <c r="A1" s="641" t="s">
        <v>100</v>
      </c>
      <c r="B1" s="1" t="s">
        <v>99</v>
      </c>
    </row>
    <row r="3" spans="1:11" x14ac:dyDescent="0.2">
      <c r="A3" s="57" t="s">
        <v>606</v>
      </c>
      <c r="B3" s="24" t="s">
        <v>300</v>
      </c>
    </row>
    <row r="4" spans="1:11" x14ac:dyDescent="0.2">
      <c r="A4" s="57"/>
      <c r="B4" s="24" t="s">
        <v>515</v>
      </c>
    </row>
    <row r="5" spans="1:11" x14ac:dyDescent="0.2">
      <c r="A5" s="57"/>
      <c r="B5" s="24" t="s">
        <v>516</v>
      </c>
    </row>
    <row r="6" spans="1:11" x14ac:dyDescent="0.2">
      <c r="A6" s="57"/>
      <c r="B6" s="24" t="s">
        <v>520</v>
      </c>
    </row>
    <row r="7" spans="1:11" ht="6" customHeight="1" x14ac:dyDescent="0.2"/>
    <row r="8" spans="1:11" x14ac:dyDescent="0.2">
      <c r="B8" s="333" t="s">
        <v>517</v>
      </c>
      <c r="C8" s="333"/>
      <c r="D8" s="334">
        <v>1200</v>
      </c>
    </row>
    <row r="9" spans="1:11" x14ac:dyDescent="0.2">
      <c r="B9" s="333" t="s">
        <v>519</v>
      </c>
      <c r="C9" s="333"/>
      <c r="D9" s="335"/>
    </row>
    <row r="10" spans="1:11" x14ac:dyDescent="0.2">
      <c r="B10" s="333" t="s">
        <v>518</v>
      </c>
      <c r="C10" s="333"/>
      <c r="D10" s="334">
        <f>D8-D9</f>
        <v>1200</v>
      </c>
    </row>
    <row r="12" spans="1:11" x14ac:dyDescent="0.2">
      <c r="A12" s="57" t="s">
        <v>221</v>
      </c>
      <c r="B12" s="37" t="s">
        <v>521</v>
      </c>
    </row>
    <row r="13" spans="1:11" x14ac:dyDescent="0.2">
      <c r="A13" s="57"/>
      <c r="B13" s="24" t="s">
        <v>522</v>
      </c>
    </row>
    <row r="14" spans="1:11" x14ac:dyDescent="0.2">
      <c r="A14" s="57"/>
      <c r="B14" s="24" t="s">
        <v>523</v>
      </c>
    </row>
    <row r="16" spans="1:11" x14ac:dyDescent="0.2">
      <c r="B16" s="57" t="s">
        <v>154</v>
      </c>
      <c r="C16" s="333">
        <v>2005</v>
      </c>
      <c r="D16" s="333">
        <v>2006</v>
      </c>
      <c r="E16" s="333">
        <v>2007</v>
      </c>
      <c r="F16" s="333">
        <v>2008</v>
      </c>
      <c r="G16" s="333">
        <v>2009</v>
      </c>
      <c r="H16" s="333">
        <v>2010</v>
      </c>
      <c r="I16" s="333">
        <v>2011</v>
      </c>
      <c r="J16" s="333">
        <v>2012</v>
      </c>
      <c r="K16" s="333">
        <v>2013</v>
      </c>
    </row>
    <row r="17" spans="1:11" x14ac:dyDescent="0.2">
      <c r="B17" s="333" t="s">
        <v>155</v>
      </c>
      <c r="C17" s="336">
        <v>2500000</v>
      </c>
      <c r="D17" s="336">
        <v>2365000</v>
      </c>
    </row>
    <row r="18" spans="1:11" x14ac:dyDescent="0.2">
      <c r="B18" s="333" t="s">
        <v>156</v>
      </c>
      <c r="C18" s="336">
        <v>2280000</v>
      </c>
      <c r="D18" s="336">
        <v>2475000</v>
      </c>
    </row>
    <row r="19" spans="1:11" x14ac:dyDescent="0.2">
      <c r="B19" s="57" t="s">
        <v>157</v>
      </c>
      <c r="C19" s="337">
        <f>C17-C18</f>
        <v>220000</v>
      </c>
      <c r="D19" s="337">
        <f>D17-D18</f>
        <v>-110000</v>
      </c>
      <c r="E19" s="337">
        <f t="shared" ref="E19:K19" si="0">E17-E18</f>
        <v>0</v>
      </c>
      <c r="F19" s="337">
        <f t="shared" si="0"/>
        <v>0</v>
      </c>
      <c r="G19" s="337">
        <f t="shared" si="0"/>
        <v>0</v>
      </c>
      <c r="H19" s="337">
        <f t="shared" si="0"/>
        <v>0</v>
      </c>
      <c r="I19" s="337">
        <f t="shared" si="0"/>
        <v>0</v>
      </c>
      <c r="J19" s="337">
        <f t="shared" si="0"/>
        <v>0</v>
      </c>
      <c r="K19" s="337">
        <f t="shared" si="0"/>
        <v>0</v>
      </c>
    </row>
    <row r="21" spans="1:11" x14ac:dyDescent="0.2">
      <c r="A21" s="57" t="s">
        <v>178</v>
      </c>
      <c r="B21" s="24" t="s">
        <v>1256</v>
      </c>
    </row>
    <row r="22" spans="1:11" x14ac:dyDescent="0.2">
      <c r="A22" s="57"/>
      <c r="B22" s="24" t="s">
        <v>301</v>
      </c>
    </row>
    <row r="23" spans="1:11" ht="6" customHeight="1" x14ac:dyDescent="0.2"/>
    <row r="24" spans="1:11" x14ac:dyDescent="0.2">
      <c r="B24" s="333" t="s">
        <v>517</v>
      </c>
      <c r="C24" s="333"/>
      <c r="D24" s="334">
        <v>1200</v>
      </c>
    </row>
    <row r="25" spans="1:11" x14ac:dyDescent="0.2">
      <c r="B25" s="333" t="s">
        <v>519</v>
      </c>
      <c r="C25" s="333"/>
      <c r="D25" s="335"/>
    </row>
    <row r="26" spans="1:11" x14ac:dyDescent="0.2">
      <c r="B26" s="333" t="s">
        <v>518</v>
      </c>
      <c r="C26" s="333"/>
      <c r="D26" s="334">
        <f>D24-D25</f>
        <v>1200</v>
      </c>
    </row>
    <row r="28" spans="1:11" x14ac:dyDescent="0.2">
      <c r="A28" s="338" t="s">
        <v>787</v>
      </c>
      <c r="B28" s="339" t="s">
        <v>202</v>
      </c>
    </row>
    <row r="29" spans="1:11" x14ac:dyDescent="0.2">
      <c r="A29" s="338"/>
      <c r="B29" s="339" t="s">
        <v>203</v>
      </c>
    </row>
    <row r="30" spans="1:11" x14ac:dyDescent="0.2">
      <c r="A30" s="338"/>
      <c r="B30" s="24" t="s">
        <v>537</v>
      </c>
    </row>
    <row r="31" spans="1:11" ht="13.5" thickBot="1" x14ac:dyDescent="0.25"/>
    <row r="32" spans="1:11" x14ac:dyDescent="0.2">
      <c r="B32" s="9" t="s">
        <v>198</v>
      </c>
      <c r="C32" s="243"/>
      <c r="D32" s="10" t="s">
        <v>199</v>
      </c>
      <c r="E32" s="10" t="s">
        <v>200</v>
      </c>
      <c r="F32" s="12" t="s">
        <v>538</v>
      </c>
    </row>
    <row r="33" spans="1:6" x14ac:dyDescent="0.2">
      <c r="B33" s="244" t="s">
        <v>186</v>
      </c>
      <c r="C33" s="340"/>
      <c r="D33" s="246">
        <v>25234</v>
      </c>
      <c r="E33" s="246">
        <v>38038</v>
      </c>
      <c r="F33" s="416"/>
    </row>
    <row r="34" spans="1:6" x14ac:dyDescent="0.2">
      <c r="B34" s="244" t="s">
        <v>187</v>
      </c>
      <c r="C34" s="340"/>
      <c r="D34" s="246">
        <v>5559</v>
      </c>
      <c r="E34" s="246">
        <v>4019</v>
      </c>
      <c r="F34" s="417"/>
    </row>
    <row r="35" spans="1:6" x14ac:dyDescent="0.2">
      <c r="B35" s="244" t="s">
        <v>188</v>
      </c>
      <c r="C35" s="340"/>
      <c r="D35" s="246">
        <v>20186</v>
      </c>
      <c r="E35" s="246">
        <v>15802</v>
      </c>
      <c r="F35" s="416"/>
    </row>
    <row r="36" spans="1:6" x14ac:dyDescent="0.2">
      <c r="B36" s="244" t="s">
        <v>189</v>
      </c>
      <c r="C36" s="340"/>
      <c r="D36" s="246">
        <v>13563</v>
      </c>
      <c r="E36" s="246">
        <v>5659</v>
      </c>
      <c r="F36" s="416"/>
    </row>
    <row r="37" spans="1:6" x14ac:dyDescent="0.2">
      <c r="B37" s="244" t="s">
        <v>190</v>
      </c>
      <c r="C37" s="340"/>
      <c r="D37" s="246">
        <v>7223</v>
      </c>
      <c r="E37" s="246">
        <v>5749</v>
      </c>
      <c r="F37" s="416"/>
    </row>
    <row r="38" spans="1:6" x14ac:dyDescent="0.2">
      <c r="B38" s="244" t="s">
        <v>191</v>
      </c>
      <c r="C38" s="340"/>
      <c r="D38" s="246">
        <v>12077</v>
      </c>
      <c r="E38" s="246">
        <v>28801</v>
      </c>
      <c r="F38" s="416"/>
    </row>
    <row r="39" spans="1:6" x14ac:dyDescent="0.2">
      <c r="B39" s="244" t="s">
        <v>192</v>
      </c>
      <c r="C39" s="340"/>
      <c r="D39" s="246">
        <v>7981</v>
      </c>
      <c r="E39" s="246">
        <v>5160</v>
      </c>
      <c r="F39" s="416"/>
    </row>
    <row r="40" spans="1:6" x14ac:dyDescent="0.2">
      <c r="B40" s="244" t="s">
        <v>193</v>
      </c>
      <c r="C40" s="340"/>
      <c r="D40" s="246">
        <v>7038</v>
      </c>
      <c r="E40" s="246">
        <v>15878</v>
      </c>
      <c r="F40" s="416"/>
    </row>
    <row r="41" spans="1:6" x14ac:dyDescent="0.2">
      <c r="B41" s="244" t="s">
        <v>194</v>
      </c>
      <c r="C41" s="340"/>
      <c r="D41" s="246">
        <v>11228</v>
      </c>
      <c r="E41" s="246">
        <v>35241</v>
      </c>
      <c r="F41" s="416"/>
    </row>
    <row r="42" spans="1:6" x14ac:dyDescent="0.2">
      <c r="B42" s="244" t="s">
        <v>195</v>
      </c>
      <c r="C42" s="340"/>
      <c r="D42" s="246">
        <v>8157</v>
      </c>
      <c r="E42" s="246">
        <v>18222</v>
      </c>
      <c r="F42" s="416"/>
    </row>
    <row r="43" spans="1:6" x14ac:dyDescent="0.2">
      <c r="B43" s="244" t="s">
        <v>182</v>
      </c>
      <c r="C43" s="340"/>
      <c r="D43" s="246">
        <v>18088</v>
      </c>
      <c r="E43" s="246">
        <v>20027</v>
      </c>
      <c r="F43" s="416"/>
    </row>
    <row r="44" spans="1:6" x14ac:dyDescent="0.2">
      <c r="B44" s="244" t="s">
        <v>196</v>
      </c>
      <c r="C44" s="340"/>
      <c r="D44" s="246">
        <v>10981</v>
      </c>
      <c r="E44" s="246">
        <v>5245</v>
      </c>
      <c r="F44" s="416"/>
    </row>
    <row r="45" spans="1:6" ht="13.5" thickBot="1" x14ac:dyDescent="0.25">
      <c r="B45" s="247" t="s">
        <v>197</v>
      </c>
      <c r="C45" s="341"/>
      <c r="D45" s="249">
        <v>17360</v>
      </c>
      <c r="E45" s="249">
        <v>10239</v>
      </c>
      <c r="F45" s="418"/>
    </row>
    <row r="46" spans="1:6" x14ac:dyDescent="0.2">
      <c r="B46" s="342"/>
    </row>
    <row r="47" spans="1:6" x14ac:dyDescent="0.2">
      <c r="A47" s="57" t="s">
        <v>788</v>
      </c>
      <c r="B47" s="342" t="s">
        <v>540</v>
      </c>
    </row>
    <row r="48" spans="1:6" x14ac:dyDescent="0.2">
      <c r="A48" s="57"/>
      <c r="B48" s="342" t="s">
        <v>541</v>
      </c>
    </row>
    <row r="49" spans="1:8" ht="6" customHeight="1" thickBot="1" x14ac:dyDescent="0.25">
      <c r="B49" s="342"/>
    </row>
    <row r="50" spans="1:8" x14ac:dyDescent="0.2">
      <c r="B50" s="9" t="s">
        <v>542</v>
      </c>
      <c r="C50" s="243"/>
      <c r="D50" s="10" t="s">
        <v>199</v>
      </c>
      <c r="E50" s="12" t="s">
        <v>200</v>
      </c>
    </row>
    <row r="51" spans="1:8" ht="13.5" thickBot="1" x14ac:dyDescent="0.25">
      <c r="B51" s="247" t="s">
        <v>543</v>
      </c>
      <c r="C51" s="341"/>
      <c r="D51" s="343"/>
      <c r="E51" s="344"/>
    </row>
    <row r="53" spans="1:8" x14ac:dyDescent="0.2">
      <c r="A53" s="57" t="s">
        <v>510</v>
      </c>
      <c r="B53" s="339" t="s">
        <v>539</v>
      </c>
    </row>
    <row r="54" spans="1:8" ht="6" customHeight="1" thickBot="1" x14ac:dyDescent="0.25">
      <c r="B54" s="339"/>
    </row>
    <row r="55" spans="1:8" ht="13.5" thickBot="1" x14ac:dyDescent="0.25">
      <c r="B55" s="695" t="s">
        <v>201</v>
      </c>
      <c r="C55" s="696"/>
      <c r="D55" s="696"/>
      <c r="E55" s="697"/>
      <c r="F55" s="276"/>
      <c r="H55" s="14" t="str">
        <f>IF(SUM(Ján_Sľub)&gt;SUM(Jozef_Čin),Ján,Jozef)</f>
        <v>Jozef Čin</v>
      </c>
    </row>
    <row r="57" spans="1:8" x14ac:dyDescent="0.2">
      <c r="A57" s="57" t="s">
        <v>1203</v>
      </c>
      <c r="B57" s="24" t="s">
        <v>512</v>
      </c>
    </row>
    <row r="58" spans="1:8" x14ac:dyDescent="0.2">
      <c r="A58" s="57"/>
      <c r="B58" s="24" t="s">
        <v>163</v>
      </c>
    </row>
    <row r="59" spans="1:8" x14ac:dyDescent="0.2">
      <c r="A59" s="57"/>
      <c r="B59" s="24" t="s">
        <v>513</v>
      </c>
    </row>
    <row r="60" spans="1:8" x14ac:dyDescent="0.2">
      <c r="A60" s="57"/>
      <c r="B60" s="24" t="s">
        <v>514</v>
      </c>
    </row>
    <row r="61" spans="1:8" ht="6.75" customHeight="1" x14ac:dyDescent="0.2"/>
    <row r="62" spans="1:8" x14ac:dyDescent="0.2">
      <c r="B62" s="345" t="s">
        <v>165</v>
      </c>
      <c r="C62" s="345"/>
      <c r="D62" s="345"/>
      <c r="E62" s="345"/>
      <c r="F62" s="345"/>
      <c r="G62" s="345"/>
    </row>
    <row r="63" spans="1:8" x14ac:dyDescent="0.2">
      <c r="A63" s="346" t="s">
        <v>151</v>
      </c>
      <c r="B63" s="24" t="s">
        <v>162</v>
      </c>
    </row>
    <row r="64" spans="1:8" x14ac:dyDescent="0.2">
      <c r="A64" s="346" t="s">
        <v>152</v>
      </c>
      <c r="B64" s="24" t="s">
        <v>304</v>
      </c>
    </row>
    <row r="65" spans="1:7" x14ac:dyDescent="0.2">
      <c r="A65" s="346" t="s">
        <v>153</v>
      </c>
      <c r="B65" s="24" t="s">
        <v>305</v>
      </c>
    </row>
    <row r="66" spans="1:7" x14ac:dyDescent="0.2">
      <c r="A66" s="346"/>
    </row>
    <row r="67" spans="1:7" x14ac:dyDescent="0.2">
      <c r="B67" s="347" t="s">
        <v>159</v>
      </c>
      <c r="C67" s="690" t="s">
        <v>177</v>
      </c>
      <c r="D67" s="692"/>
    </row>
    <row r="68" spans="1:7" x14ac:dyDescent="0.2">
      <c r="B68" s="348" t="s">
        <v>176</v>
      </c>
      <c r="C68" s="349" t="s">
        <v>160</v>
      </c>
      <c r="D68" s="350" t="s">
        <v>161</v>
      </c>
    </row>
    <row r="69" spans="1:7" x14ac:dyDescent="0.2">
      <c r="B69" s="351">
        <v>125000</v>
      </c>
      <c r="C69" s="352">
        <f>IF(B69&lt;=60000,B69*15%,IF(B69&lt;=120000,9000+(B69-60000)*20%,21000+(B69-120000)*25%))</f>
        <v>22250</v>
      </c>
      <c r="D69" s="353"/>
    </row>
    <row r="70" spans="1:7" s="342" customFormat="1" x14ac:dyDescent="0.2">
      <c r="B70" s="354"/>
      <c r="C70" s="354"/>
      <c r="D70" s="354"/>
    </row>
    <row r="71" spans="1:7" x14ac:dyDescent="0.2">
      <c r="A71" s="57" t="s">
        <v>1204</v>
      </c>
      <c r="B71" s="24" t="s">
        <v>164</v>
      </c>
    </row>
    <row r="72" spans="1:7" ht="6" customHeight="1" x14ac:dyDescent="0.2"/>
    <row r="73" spans="1:7" x14ac:dyDescent="0.2">
      <c r="B73" s="345" t="s">
        <v>166</v>
      </c>
      <c r="C73" s="333"/>
      <c r="D73" s="333"/>
      <c r="E73" s="333"/>
      <c r="F73" s="333"/>
      <c r="G73" s="333"/>
    </row>
    <row r="74" spans="1:7" x14ac:dyDescent="0.2">
      <c r="A74" s="346" t="s">
        <v>151</v>
      </c>
      <c r="B74" s="24" t="s">
        <v>174</v>
      </c>
    </row>
    <row r="75" spans="1:7" x14ac:dyDescent="0.2">
      <c r="A75" s="346" t="s">
        <v>152</v>
      </c>
      <c r="B75" s="24" t="s">
        <v>175</v>
      </c>
    </row>
    <row r="76" spans="1:7" x14ac:dyDescent="0.2">
      <c r="A76" s="346" t="s">
        <v>153</v>
      </c>
      <c r="B76" s="24" t="s">
        <v>204</v>
      </c>
    </row>
    <row r="77" spans="1:7" x14ac:dyDescent="0.2">
      <c r="A77" s="346"/>
    </row>
    <row r="78" spans="1:7" x14ac:dyDescent="0.2">
      <c r="B78" s="347" t="s">
        <v>159</v>
      </c>
      <c r="C78" s="690" t="s">
        <v>177</v>
      </c>
      <c r="D78" s="691"/>
    </row>
    <row r="79" spans="1:7" x14ac:dyDescent="0.2">
      <c r="B79" s="348" t="s">
        <v>176</v>
      </c>
      <c r="C79" s="349" t="s">
        <v>160</v>
      </c>
      <c r="D79" s="350" t="s">
        <v>161</v>
      </c>
    </row>
    <row r="80" spans="1:7" x14ac:dyDescent="0.2">
      <c r="B80" s="351">
        <v>125000</v>
      </c>
      <c r="C80" s="355">
        <f>IF(B80&lt;=60000,B80*15%,IF(B80&lt;=120000,9000+(B80-60000)*20%,21000+(B80-120000)*25%))</f>
        <v>22250</v>
      </c>
      <c r="D80" s="356"/>
    </row>
    <row r="82" spans="1:4" x14ac:dyDescent="0.2">
      <c r="A82" s="57" t="s">
        <v>1205</v>
      </c>
      <c r="B82" s="37" t="s">
        <v>308</v>
      </c>
    </row>
    <row r="83" spans="1:4" x14ac:dyDescent="0.2">
      <c r="A83" s="57"/>
      <c r="B83" s="37" t="s">
        <v>307</v>
      </c>
    </row>
    <row r="84" spans="1:4" x14ac:dyDescent="0.2">
      <c r="A84" s="57"/>
      <c r="B84" s="37" t="s">
        <v>235</v>
      </c>
    </row>
    <row r="85" spans="1:4" x14ac:dyDescent="0.2">
      <c r="A85" s="57"/>
      <c r="B85" s="37" t="s">
        <v>236</v>
      </c>
    </row>
    <row r="86" spans="1:4" x14ac:dyDescent="0.2">
      <c r="A86" s="57"/>
      <c r="B86" s="37" t="s">
        <v>309</v>
      </c>
    </row>
    <row r="87" spans="1:4" x14ac:dyDescent="0.2">
      <c r="A87" s="57"/>
      <c r="B87" s="37" t="s">
        <v>310</v>
      </c>
    </row>
    <row r="88" spans="1:4" x14ac:dyDescent="0.2">
      <c r="A88" s="57"/>
      <c r="B88" s="37" t="s">
        <v>311</v>
      </c>
    </row>
    <row r="89" spans="1:4" x14ac:dyDescent="0.2">
      <c r="A89" s="57"/>
      <c r="B89" s="37" t="s">
        <v>312</v>
      </c>
    </row>
    <row r="90" spans="1:4" x14ac:dyDescent="0.2">
      <c r="A90" s="57"/>
      <c r="B90" s="37" t="s">
        <v>230</v>
      </c>
    </row>
    <row r="91" spans="1:4" x14ac:dyDescent="0.2">
      <c r="A91" s="57"/>
      <c r="B91" s="37" t="s">
        <v>231</v>
      </c>
    </row>
    <row r="92" spans="1:4" ht="6" customHeight="1" x14ac:dyDescent="0.2">
      <c r="A92" s="37"/>
      <c r="B92" s="37"/>
    </row>
    <row r="93" spans="1:4" x14ac:dyDescent="0.2">
      <c r="A93" s="37"/>
      <c r="B93" s="698" t="s">
        <v>154</v>
      </c>
      <c r="C93" s="698"/>
      <c r="D93" s="252">
        <v>2008</v>
      </c>
    </row>
    <row r="94" spans="1:4" x14ac:dyDescent="0.2">
      <c r="A94" s="37"/>
      <c r="B94" s="698" t="s">
        <v>233</v>
      </c>
      <c r="C94" s="698"/>
      <c r="D94" s="252"/>
    </row>
    <row r="95" spans="1:4" x14ac:dyDescent="0.2">
      <c r="A95" s="37"/>
      <c r="B95" s="698" t="s">
        <v>232</v>
      </c>
      <c r="C95" s="698"/>
      <c r="D95" s="357"/>
    </row>
    <row r="96" spans="1:4" x14ac:dyDescent="0.2">
      <c r="A96" s="37"/>
      <c r="B96" s="698" t="s">
        <v>234</v>
      </c>
      <c r="C96" s="698"/>
      <c r="D96" s="358">
        <v>0.19</v>
      </c>
    </row>
    <row r="97" spans="1:8" x14ac:dyDescent="0.2">
      <c r="A97" s="37"/>
      <c r="B97" s="698" t="s">
        <v>534</v>
      </c>
      <c r="C97" s="698"/>
      <c r="D97" s="357"/>
    </row>
    <row r="98" spans="1:8" x14ac:dyDescent="0.2">
      <c r="A98" s="37"/>
      <c r="B98" s="37"/>
    </row>
    <row r="99" spans="1:8" x14ac:dyDescent="0.2">
      <c r="A99" s="57" t="s">
        <v>1206</v>
      </c>
      <c r="B99" s="37" t="s">
        <v>302</v>
      </c>
    </row>
    <row r="100" spans="1:8" x14ac:dyDescent="0.2">
      <c r="A100" s="57"/>
      <c r="B100" s="37" t="s">
        <v>303</v>
      </c>
    </row>
    <row r="101" spans="1:8" x14ac:dyDescent="0.2">
      <c r="A101" s="57"/>
      <c r="B101" s="37" t="s">
        <v>536</v>
      </c>
    </row>
    <row r="102" spans="1:8" x14ac:dyDescent="0.2">
      <c r="A102" s="57"/>
      <c r="B102" s="37" t="s">
        <v>306</v>
      </c>
    </row>
    <row r="103" spans="1:8" x14ac:dyDescent="0.2">
      <c r="A103" s="57"/>
      <c r="B103" s="37" t="s">
        <v>524</v>
      </c>
    </row>
    <row r="104" spans="1:8" ht="6" customHeight="1" x14ac:dyDescent="0.2"/>
    <row r="105" spans="1:8" x14ac:dyDescent="0.2">
      <c r="B105" s="693" t="s">
        <v>531</v>
      </c>
      <c r="C105" s="694"/>
      <c r="D105" s="359" t="s">
        <v>525</v>
      </c>
      <c r="G105" s="360" t="s">
        <v>532</v>
      </c>
      <c r="H105" s="252"/>
    </row>
    <row r="106" spans="1:8" ht="13.5" thickBot="1" x14ac:dyDescent="0.25">
      <c r="B106" s="361" t="s">
        <v>527</v>
      </c>
      <c r="C106" s="30" t="s">
        <v>528</v>
      </c>
      <c r="D106" s="362" t="s">
        <v>530</v>
      </c>
      <c r="G106" s="360" t="s">
        <v>526</v>
      </c>
      <c r="H106" s="357"/>
    </row>
    <row r="107" spans="1:8" x14ac:dyDescent="0.2">
      <c r="B107" s="363">
        <v>750</v>
      </c>
      <c r="C107" s="364">
        <v>6999</v>
      </c>
      <c r="D107" s="365">
        <v>2.5000000000000001E-2</v>
      </c>
      <c r="G107" s="360" t="s">
        <v>533</v>
      </c>
      <c r="H107" s="357"/>
    </row>
    <row r="108" spans="1:8" x14ac:dyDescent="0.2">
      <c r="B108" s="363">
        <v>7000</v>
      </c>
      <c r="C108" s="364">
        <v>12499</v>
      </c>
      <c r="D108" s="365">
        <v>0.03</v>
      </c>
      <c r="G108" s="366" t="s">
        <v>534</v>
      </c>
      <c r="H108" s="357"/>
    </row>
    <row r="109" spans="1:8" x14ac:dyDescent="0.2">
      <c r="B109" s="367">
        <v>12500</v>
      </c>
      <c r="C109" s="368" t="s">
        <v>529</v>
      </c>
      <c r="D109" s="369">
        <v>3.5000000000000003E-2</v>
      </c>
      <c r="G109" s="366" t="s">
        <v>535</v>
      </c>
      <c r="H109" s="357"/>
    </row>
    <row r="111" spans="1:8" x14ac:dyDescent="0.2">
      <c r="A111" s="57" t="s">
        <v>1207</v>
      </c>
      <c r="B111" s="24" t="s">
        <v>544</v>
      </c>
    </row>
    <row r="112" spans="1:8" x14ac:dyDescent="0.2">
      <c r="A112" s="57"/>
      <c r="B112" s="24" t="s">
        <v>237</v>
      </c>
    </row>
    <row r="113" spans="1:11" x14ac:dyDescent="0.2">
      <c r="A113" s="57"/>
      <c r="B113" s="24" t="s">
        <v>545</v>
      </c>
    </row>
    <row r="114" spans="1:11" x14ac:dyDescent="0.2">
      <c r="A114" s="57"/>
      <c r="B114" s="24" t="s">
        <v>546</v>
      </c>
    </row>
    <row r="115" spans="1:11" x14ac:dyDescent="0.2">
      <c r="A115" s="57"/>
      <c r="B115" s="24" t="s">
        <v>547</v>
      </c>
    </row>
    <row r="116" spans="1:11" ht="13.5" thickBot="1" x14ac:dyDescent="0.25"/>
    <row r="117" spans="1:11" x14ac:dyDescent="0.2">
      <c r="B117" s="73"/>
      <c r="C117" s="74"/>
      <c r="D117" s="74" t="s">
        <v>550</v>
      </c>
      <c r="E117" s="370"/>
    </row>
    <row r="118" spans="1:11" x14ac:dyDescent="0.2">
      <c r="B118" s="77"/>
      <c r="C118" s="78"/>
      <c r="D118" s="78" t="s">
        <v>548</v>
      </c>
      <c r="E118" s="371"/>
    </row>
    <row r="119" spans="1:11" x14ac:dyDescent="0.2">
      <c r="B119" s="77"/>
      <c r="C119" s="78"/>
      <c r="D119" s="78" t="s">
        <v>549</v>
      </c>
      <c r="E119" s="372"/>
    </row>
    <row r="120" spans="1:11" ht="13.5" thickBot="1" x14ac:dyDescent="0.25">
      <c r="B120" s="84"/>
      <c r="C120" s="85"/>
      <c r="D120" s="85" t="s">
        <v>551</v>
      </c>
      <c r="E120" s="373"/>
    </row>
    <row r="122" spans="1:11" x14ac:dyDescent="0.2">
      <c r="A122" s="338" t="s">
        <v>1208</v>
      </c>
      <c r="B122" s="24" t="s">
        <v>60</v>
      </c>
    </row>
    <row r="123" spans="1:11" x14ac:dyDescent="0.2">
      <c r="B123" s="13"/>
    </row>
    <row r="124" spans="1:11" x14ac:dyDescent="0.2">
      <c r="B124" s="13" t="s">
        <v>421</v>
      </c>
    </row>
    <row r="126" spans="1:11" x14ac:dyDescent="0.2">
      <c r="B126" s="24" t="s">
        <v>422</v>
      </c>
      <c r="C126" s="374"/>
      <c r="D126" s="333"/>
      <c r="I126" s="24" t="s">
        <v>423</v>
      </c>
      <c r="J126" s="374"/>
      <c r="K126" s="333"/>
    </row>
    <row r="127" spans="1:11" x14ac:dyDescent="0.2">
      <c r="B127" s="24" t="s">
        <v>39</v>
      </c>
      <c r="C127" s="375">
        <v>22</v>
      </c>
      <c r="I127" s="24" t="s">
        <v>39</v>
      </c>
      <c r="J127" s="375">
        <v>21</v>
      </c>
    </row>
    <row r="128" spans="1:11" ht="13.5" thickBot="1" x14ac:dyDescent="0.25"/>
    <row r="129" spans="2:11" ht="25.5" x14ac:dyDescent="0.2">
      <c r="B129" s="15" t="s">
        <v>38</v>
      </c>
      <c r="C129" s="376" t="s">
        <v>40</v>
      </c>
      <c r="D129" s="376" t="s">
        <v>41</v>
      </c>
      <c r="E129" s="376" t="s">
        <v>42</v>
      </c>
      <c r="F129" s="376" t="s">
        <v>43</v>
      </c>
      <c r="G129" s="376" t="s">
        <v>44</v>
      </c>
      <c r="H129" s="376" t="s">
        <v>45</v>
      </c>
      <c r="I129" s="376" t="s">
        <v>46</v>
      </c>
      <c r="J129" s="377" t="s">
        <v>47</v>
      </c>
      <c r="K129" s="378" t="s">
        <v>48</v>
      </c>
    </row>
    <row r="130" spans="2:11" x14ac:dyDescent="0.2">
      <c r="B130" s="16" t="s">
        <v>158</v>
      </c>
      <c r="C130" s="342">
        <v>32</v>
      </c>
      <c r="D130" s="342">
        <v>42</v>
      </c>
      <c r="E130" s="379"/>
      <c r="F130" s="379"/>
      <c r="G130" s="379"/>
      <c r="H130" s="379"/>
      <c r="I130" s="379"/>
      <c r="J130" s="379"/>
      <c r="K130" s="380"/>
    </row>
    <row r="131" spans="2:11" x14ac:dyDescent="0.2">
      <c r="B131" s="16" t="s">
        <v>49</v>
      </c>
      <c r="C131" s="342">
        <v>28</v>
      </c>
      <c r="D131" s="342">
        <v>35</v>
      </c>
      <c r="E131" s="379"/>
      <c r="F131" s="379"/>
      <c r="G131" s="379"/>
      <c r="H131" s="379"/>
      <c r="I131" s="379"/>
      <c r="J131" s="379"/>
      <c r="K131" s="380"/>
    </row>
    <row r="132" spans="2:11" x14ac:dyDescent="0.2">
      <c r="B132" s="16" t="s">
        <v>50</v>
      </c>
      <c r="C132" s="342">
        <v>25</v>
      </c>
      <c r="D132" s="342">
        <v>49</v>
      </c>
      <c r="E132" s="379"/>
      <c r="F132" s="379"/>
      <c r="G132" s="379"/>
      <c r="H132" s="379"/>
      <c r="I132" s="379"/>
      <c r="J132" s="379"/>
      <c r="K132" s="380"/>
    </row>
    <row r="133" spans="2:11" x14ac:dyDescent="0.2">
      <c r="B133" s="16" t="s">
        <v>51</v>
      </c>
      <c r="C133" s="342">
        <v>41</v>
      </c>
      <c r="D133" s="342">
        <v>62</v>
      </c>
      <c r="E133" s="379"/>
      <c r="F133" s="379"/>
      <c r="G133" s="379"/>
      <c r="H133" s="379"/>
      <c r="I133" s="379"/>
      <c r="J133" s="379"/>
      <c r="K133" s="380"/>
    </row>
    <row r="134" spans="2:11" x14ac:dyDescent="0.2">
      <c r="B134" s="16" t="s">
        <v>52</v>
      </c>
      <c r="C134" s="342"/>
      <c r="D134" s="342"/>
      <c r="E134" s="379"/>
      <c r="F134" s="379"/>
      <c r="G134" s="379"/>
      <c r="H134" s="379"/>
      <c r="I134" s="379"/>
      <c r="J134" s="379"/>
      <c r="K134" s="380"/>
    </row>
    <row r="135" spans="2:11" x14ac:dyDescent="0.2">
      <c r="B135" s="16" t="s">
        <v>53</v>
      </c>
      <c r="C135" s="342"/>
      <c r="D135" s="342"/>
      <c r="E135" s="379"/>
      <c r="F135" s="379"/>
      <c r="G135" s="379"/>
      <c r="H135" s="379"/>
      <c r="I135" s="379"/>
      <c r="J135" s="379"/>
      <c r="K135" s="380"/>
    </row>
    <row r="136" spans="2:11" x14ac:dyDescent="0.2">
      <c r="B136" s="16" t="s">
        <v>54</v>
      </c>
      <c r="C136" s="342"/>
      <c r="D136" s="342"/>
      <c r="E136" s="379"/>
      <c r="F136" s="379"/>
      <c r="G136" s="379"/>
      <c r="H136" s="379"/>
      <c r="I136" s="379"/>
      <c r="J136" s="379"/>
      <c r="K136" s="380"/>
    </row>
    <row r="137" spans="2:11" x14ac:dyDescent="0.2">
      <c r="B137" s="16" t="s">
        <v>55</v>
      </c>
      <c r="C137" s="342"/>
      <c r="D137" s="342"/>
      <c r="E137" s="379"/>
      <c r="F137" s="379"/>
      <c r="G137" s="379"/>
      <c r="H137" s="379"/>
      <c r="I137" s="379"/>
      <c r="J137" s="379"/>
      <c r="K137" s="380"/>
    </row>
    <row r="138" spans="2:11" x14ac:dyDescent="0.2">
      <c r="B138" s="16" t="s">
        <v>56</v>
      </c>
      <c r="C138" s="342"/>
      <c r="D138" s="342"/>
      <c r="E138" s="379"/>
      <c r="F138" s="379"/>
      <c r="G138" s="379"/>
      <c r="H138" s="379"/>
      <c r="I138" s="379"/>
      <c r="J138" s="379"/>
      <c r="K138" s="380"/>
    </row>
    <row r="139" spans="2:11" x14ac:dyDescent="0.2">
      <c r="B139" s="16" t="s">
        <v>57</v>
      </c>
      <c r="C139" s="342"/>
      <c r="D139" s="342"/>
      <c r="E139" s="379"/>
      <c r="F139" s="379"/>
      <c r="G139" s="379"/>
      <c r="H139" s="379"/>
      <c r="I139" s="379"/>
      <c r="J139" s="379"/>
      <c r="K139" s="380"/>
    </row>
    <row r="140" spans="2:11" x14ac:dyDescent="0.2">
      <c r="B140" s="16" t="s">
        <v>58</v>
      </c>
      <c r="C140" s="342"/>
      <c r="D140" s="342"/>
      <c r="E140" s="379"/>
      <c r="F140" s="379"/>
      <c r="G140" s="379"/>
      <c r="H140" s="379"/>
      <c r="I140" s="379"/>
      <c r="J140" s="379"/>
      <c r="K140" s="380"/>
    </row>
    <row r="141" spans="2:11" ht="13.5" thickBot="1" x14ac:dyDescent="0.25">
      <c r="B141" s="16" t="s">
        <v>59</v>
      </c>
      <c r="C141" s="342"/>
      <c r="D141" s="342"/>
      <c r="E141" s="379"/>
      <c r="F141" s="379"/>
      <c r="G141" s="379"/>
      <c r="H141" s="379"/>
      <c r="I141" s="379"/>
      <c r="J141" s="379"/>
      <c r="K141" s="380"/>
    </row>
    <row r="142" spans="2:11" ht="13.5" thickBot="1" x14ac:dyDescent="0.25">
      <c r="B142" s="17" t="s">
        <v>184</v>
      </c>
      <c r="C142" s="29"/>
      <c r="D142" s="29"/>
      <c r="E142" s="381"/>
      <c r="F142" s="381"/>
      <c r="G142" s="381"/>
      <c r="H142" s="382"/>
      <c r="I142" s="381"/>
      <c r="J142" s="381"/>
      <c r="K142" s="383"/>
    </row>
    <row r="143" spans="2:11" ht="13.5" thickBot="1" x14ac:dyDescent="0.25">
      <c r="B143" s="18" t="s">
        <v>589</v>
      </c>
      <c r="C143" s="384"/>
      <c r="D143" s="384"/>
      <c r="E143" s="384"/>
      <c r="F143" s="385"/>
    </row>
  </sheetData>
  <mergeCells count="9">
    <mergeCell ref="C78:D78"/>
    <mergeCell ref="C67:D67"/>
    <mergeCell ref="B105:C105"/>
    <mergeCell ref="B55:E55"/>
    <mergeCell ref="B94:C94"/>
    <mergeCell ref="B95:C95"/>
    <mergeCell ref="B96:C96"/>
    <mergeCell ref="B97:C97"/>
    <mergeCell ref="B93:C93"/>
  </mergeCells>
  <phoneticPr fontId="2" type="noConversion"/>
  <conditionalFormatting sqref="H105">
    <cfRule type="cellIs" dxfId="1" priority="1" stopIfTrue="1" operator="lessThan">
      <formula>20000</formula>
    </cfRule>
  </conditionalFormatting>
  <pageMargins left="0.75" right="0.75" top="1" bottom="1" header="0.4921259845" footer="0.4921259845"/>
  <pageSetup paperSize="9" orientation="landscape" horizontalDpi="360" verticalDpi="300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90"/>
  <sheetViews>
    <sheetView showGridLines="0" workbookViewId="0">
      <selection activeCell="A2" sqref="A2"/>
    </sheetView>
  </sheetViews>
  <sheetFormatPr defaultRowHeight="12.75" x14ac:dyDescent="0.2"/>
  <cols>
    <col min="1" max="1" width="10.6640625" style="24" customWidth="1"/>
    <col min="2" max="2" width="18.1640625" style="24" customWidth="1"/>
    <col min="3" max="4" width="11.1640625" style="24" customWidth="1"/>
    <col min="5" max="5" width="13" style="24" customWidth="1"/>
    <col min="6" max="6" width="10.83203125" style="24" customWidth="1"/>
    <col min="7" max="7" width="11.33203125" style="24" customWidth="1"/>
    <col min="8" max="8" width="11.1640625" style="24" customWidth="1"/>
    <col min="9" max="9" width="11.33203125" style="24" customWidth="1"/>
    <col min="10" max="10" width="9.33203125" style="24"/>
    <col min="11" max="11" width="10.1640625" style="24" bestFit="1" customWidth="1"/>
    <col min="12" max="16384" width="9.33203125" style="24"/>
  </cols>
  <sheetData>
    <row r="1" spans="1:11" x14ac:dyDescent="0.2">
      <c r="A1" s="641" t="s">
        <v>100</v>
      </c>
      <c r="B1" s="1" t="s">
        <v>94</v>
      </c>
    </row>
    <row r="3" spans="1:11" x14ac:dyDescent="0.2">
      <c r="A3" s="57" t="s">
        <v>1209</v>
      </c>
      <c r="B3" s="187" t="s">
        <v>219</v>
      </c>
      <c r="C3" s="187"/>
      <c r="D3" s="187"/>
      <c r="E3" s="187"/>
      <c r="F3" s="187"/>
      <c r="G3" s="187"/>
      <c r="H3" s="187"/>
      <c r="I3" s="187"/>
      <c r="J3" s="187"/>
      <c r="K3" s="187"/>
    </row>
    <row r="4" spans="1:11" x14ac:dyDescent="0.2">
      <c r="A4" s="57"/>
      <c r="B4" s="187" t="s">
        <v>218</v>
      </c>
      <c r="C4" s="187"/>
      <c r="D4" s="187"/>
      <c r="E4" s="187"/>
      <c r="F4" s="187"/>
      <c r="G4" s="187"/>
      <c r="H4" s="187"/>
      <c r="I4" s="187"/>
      <c r="J4" s="187"/>
      <c r="K4" s="187"/>
    </row>
    <row r="5" spans="1:11" x14ac:dyDescent="0.2">
      <c r="A5" s="58" t="s">
        <v>758</v>
      </c>
      <c r="B5" s="187" t="s">
        <v>220</v>
      </c>
      <c r="C5" s="187"/>
      <c r="D5" s="187"/>
      <c r="E5" s="187"/>
      <c r="F5" s="187"/>
      <c r="G5" s="187"/>
      <c r="H5" s="187"/>
      <c r="I5" s="187"/>
      <c r="J5" s="187"/>
      <c r="K5" s="187"/>
    </row>
    <row r="6" spans="1:11" x14ac:dyDescent="0.2">
      <c r="A6" s="58" t="s">
        <v>759</v>
      </c>
      <c r="B6" s="187" t="s">
        <v>454</v>
      </c>
      <c r="C6" s="187"/>
      <c r="D6" s="187"/>
      <c r="E6" s="187"/>
      <c r="F6" s="187"/>
      <c r="G6" s="187"/>
      <c r="H6" s="187"/>
      <c r="I6" s="187"/>
      <c r="J6" s="187"/>
      <c r="K6" s="187"/>
    </row>
    <row r="7" spans="1:11" x14ac:dyDescent="0.2">
      <c r="A7" s="58" t="s">
        <v>760</v>
      </c>
      <c r="B7" s="187" t="s">
        <v>406</v>
      </c>
      <c r="C7" s="187"/>
      <c r="D7" s="187"/>
      <c r="E7" s="187"/>
      <c r="F7" s="187"/>
      <c r="G7" s="187"/>
      <c r="H7" s="187"/>
      <c r="I7" s="187"/>
      <c r="J7" s="187"/>
      <c r="K7" s="187"/>
    </row>
    <row r="8" spans="1:11" ht="7.5" customHeight="1" thickBot="1" x14ac:dyDescent="0.25">
      <c r="A8" s="153"/>
      <c r="B8" s="187"/>
      <c r="C8" s="187"/>
      <c r="D8" s="187"/>
      <c r="E8" s="187"/>
      <c r="F8" s="187"/>
      <c r="G8" s="187"/>
      <c r="H8" s="187"/>
      <c r="I8" s="187"/>
      <c r="J8" s="187"/>
      <c r="K8" s="187"/>
    </row>
    <row r="9" spans="1:11" ht="26.25" thickBot="1" x14ac:dyDescent="0.25">
      <c r="B9" s="290" t="s">
        <v>215</v>
      </c>
      <c r="C9" s="291" t="s">
        <v>214</v>
      </c>
      <c r="D9" s="292" t="s">
        <v>216</v>
      </c>
      <c r="E9" s="293" t="s">
        <v>217</v>
      </c>
    </row>
    <row r="10" spans="1:11" x14ac:dyDescent="0.2">
      <c r="B10" s="294" t="s">
        <v>205</v>
      </c>
      <c r="C10" s="295">
        <v>3.32</v>
      </c>
      <c r="D10" s="296">
        <v>6.64</v>
      </c>
      <c r="E10" s="297"/>
    </row>
    <row r="11" spans="1:11" x14ac:dyDescent="0.2">
      <c r="B11" s="298" t="s">
        <v>206</v>
      </c>
      <c r="C11" s="299">
        <v>3.26</v>
      </c>
      <c r="D11" s="300">
        <v>3.22</v>
      </c>
      <c r="E11" s="301"/>
    </row>
    <row r="12" spans="1:11" x14ac:dyDescent="0.2">
      <c r="B12" s="298" t="s">
        <v>207</v>
      </c>
      <c r="C12" s="299">
        <v>13.28</v>
      </c>
      <c r="D12" s="300">
        <v>23.24</v>
      </c>
      <c r="E12" s="301"/>
    </row>
    <row r="13" spans="1:11" x14ac:dyDescent="0.2">
      <c r="B13" s="298" t="s">
        <v>208</v>
      </c>
      <c r="C13" s="299">
        <v>29.87</v>
      </c>
      <c r="D13" s="300">
        <v>36.51</v>
      </c>
      <c r="E13" s="301"/>
    </row>
    <row r="14" spans="1:11" x14ac:dyDescent="0.2">
      <c r="B14" s="298" t="s">
        <v>209</v>
      </c>
      <c r="C14" s="299">
        <v>25.99</v>
      </c>
      <c r="D14" s="300">
        <v>25.56</v>
      </c>
      <c r="E14" s="301"/>
    </row>
    <row r="15" spans="1:11" x14ac:dyDescent="0.2">
      <c r="B15" s="298" t="s">
        <v>210</v>
      </c>
      <c r="C15" s="299">
        <v>25.89</v>
      </c>
      <c r="D15" s="300">
        <v>33.19</v>
      </c>
      <c r="E15" s="301"/>
    </row>
    <row r="16" spans="1:11" x14ac:dyDescent="0.2">
      <c r="B16" s="298" t="s">
        <v>211</v>
      </c>
      <c r="C16" s="299">
        <v>32.530040496581023</v>
      </c>
      <c r="D16" s="300">
        <v>31.86</v>
      </c>
      <c r="E16" s="301"/>
    </row>
    <row r="17" spans="1:11" x14ac:dyDescent="0.2">
      <c r="B17" s="298" t="s">
        <v>0</v>
      </c>
      <c r="C17" s="299">
        <v>73.02</v>
      </c>
      <c r="D17" s="300">
        <v>82.98</v>
      </c>
      <c r="E17" s="301"/>
      <c r="I17" s="26"/>
    </row>
    <row r="18" spans="1:11" x14ac:dyDescent="0.2">
      <c r="B18" s="298" t="s">
        <v>212</v>
      </c>
      <c r="C18" s="299">
        <v>6.63</v>
      </c>
      <c r="D18" s="300">
        <v>6.63</v>
      </c>
      <c r="E18" s="301"/>
    </row>
    <row r="19" spans="1:11" ht="13.5" thickBot="1" x14ac:dyDescent="0.25">
      <c r="B19" s="302" t="s">
        <v>213</v>
      </c>
      <c r="C19" s="303">
        <v>49.79</v>
      </c>
      <c r="D19" s="304">
        <v>66.38</v>
      </c>
      <c r="E19" s="305"/>
    </row>
    <row r="21" spans="1:11" x14ac:dyDescent="0.2">
      <c r="A21" s="306" t="s">
        <v>1210</v>
      </c>
      <c r="B21" s="24" t="s">
        <v>367</v>
      </c>
    </row>
    <row r="22" spans="1:11" x14ac:dyDescent="0.2">
      <c r="A22" s="306"/>
      <c r="B22" s="24" t="s">
        <v>366</v>
      </c>
    </row>
    <row r="23" spans="1:11" x14ac:dyDescent="0.2">
      <c r="A23" s="306"/>
      <c r="B23" s="700" t="s">
        <v>486</v>
      </c>
      <c r="C23" s="701"/>
      <c r="D23" s="701"/>
      <c r="E23" s="701"/>
      <c r="F23" s="701"/>
      <c r="G23" s="701"/>
      <c r="H23" s="701"/>
      <c r="I23" s="701"/>
      <c r="J23" s="701"/>
      <c r="K23" s="701"/>
    </row>
    <row r="24" spans="1:11" x14ac:dyDescent="0.2">
      <c r="A24" s="307" t="s">
        <v>758</v>
      </c>
      <c r="B24" s="24" t="s">
        <v>238</v>
      </c>
    </row>
    <row r="25" spans="1:11" x14ac:dyDescent="0.2">
      <c r="A25" s="307" t="s">
        <v>759</v>
      </c>
      <c r="B25" s="24" t="s">
        <v>487</v>
      </c>
    </row>
    <row r="26" spans="1:11" x14ac:dyDescent="0.2">
      <c r="A26" s="307" t="s">
        <v>760</v>
      </c>
      <c r="B26" s="24" t="s">
        <v>488</v>
      </c>
    </row>
    <row r="27" spans="1:11" x14ac:dyDescent="0.2">
      <c r="A27" s="307"/>
      <c r="B27" s="24" t="s">
        <v>241</v>
      </c>
    </row>
    <row r="29" spans="1:11" ht="13.5" thickBot="1" x14ac:dyDescent="0.25">
      <c r="D29" s="706" t="s">
        <v>457</v>
      </c>
      <c r="E29" s="706"/>
      <c r="F29" s="706"/>
      <c r="G29" s="706"/>
      <c r="H29" s="706"/>
      <c r="I29" s="706"/>
    </row>
    <row r="30" spans="1:11" ht="14.25" thickTop="1" thickBot="1" x14ac:dyDescent="0.25">
      <c r="B30" s="702" t="s">
        <v>456</v>
      </c>
      <c r="C30" s="703"/>
      <c r="D30" s="308" t="s">
        <v>458</v>
      </c>
      <c r="E30" s="309" t="s">
        <v>1</v>
      </c>
      <c r="F30" s="309" t="s">
        <v>2</v>
      </c>
      <c r="G30" s="309" t="s">
        <v>3</v>
      </c>
      <c r="H30" s="309" t="s">
        <v>459</v>
      </c>
      <c r="I30" s="310" t="s">
        <v>460</v>
      </c>
    </row>
    <row r="31" spans="1:11" ht="13.5" thickTop="1" x14ac:dyDescent="0.2">
      <c r="B31" s="704" t="s">
        <v>461</v>
      </c>
      <c r="C31" s="705"/>
      <c r="D31" s="311">
        <v>2E-3</v>
      </c>
      <c r="E31" s="312">
        <v>1.35E-2</v>
      </c>
      <c r="F31" s="312">
        <v>1.7500000000000002E-2</v>
      </c>
      <c r="G31" s="312">
        <v>2.1000000000000001E-2</v>
      </c>
      <c r="H31" s="312">
        <v>2.4E-2</v>
      </c>
      <c r="I31" s="313">
        <v>1.0999999999999999E-2</v>
      </c>
    </row>
    <row r="32" spans="1:11" x14ac:dyDescent="0.2">
      <c r="B32" s="704" t="s">
        <v>462</v>
      </c>
      <c r="C32" s="705"/>
      <c r="D32" s="314" t="s">
        <v>529</v>
      </c>
      <c r="E32" s="315">
        <v>1.2E-2</v>
      </c>
      <c r="F32" s="315">
        <v>0.02</v>
      </c>
      <c r="G32" s="315">
        <v>0.02</v>
      </c>
      <c r="H32" s="315">
        <v>2.5000000000000001E-2</v>
      </c>
      <c r="I32" s="316">
        <v>0.02</v>
      </c>
    </row>
    <row r="33" spans="1:9" x14ac:dyDescent="0.2">
      <c r="B33" s="704" t="s">
        <v>4</v>
      </c>
      <c r="C33" s="705"/>
      <c r="D33" s="314">
        <v>8.9999999999999993E-3</v>
      </c>
      <c r="E33" s="315">
        <v>1.4999999999999999E-2</v>
      </c>
      <c r="F33" s="315">
        <v>2.1000000000000001E-2</v>
      </c>
      <c r="G33" s="315">
        <v>2.3E-2</v>
      </c>
      <c r="H33" s="315">
        <v>3.5000000000000003E-2</v>
      </c>
      <c r="I33" s="316" t="s">
        <v>529</v>
      </c>
    </row>
    <row r="34" spans="1:9" x14ac:dyDescent="0.2">
      <c r="B34" s="704" t="s">
        <v>463</v>
      </c>
      <c r="C34" s="705"/>
      <c r="D34" s="314">
        <v>4.0000000000000001E-3</v>
      </c>
      <c r="E34" s="315">
        <v>1.4E-2</v>
      </c>
      <c r="F34" s="315">
        <v>1.7999999999999999E-2</v>
      </c>
      <c r="G34" s="315">
        <v>2.3E-2</v>
      </c>
      <c r="H34" s="315">
        <v>2.8000000000000001E-2</v>
      </c>
      <c r="I34" s="316" t="s">
        <v>529</v>
      </c>
    </row>
    <row r="35" spans="1:9" x14ac:dyDescent="0.2">
      <c r="B35" s="704" t="s">
        <v>5</v>
      </c>
      <c r="C35" s="705"/>
      <c r="D35" s="314" t="s">
        <v>529</v>
      </c>
      <c r="E35" s="315">
        <v>1.2E-2</v>
      </c>
      <c r="F35" s="315">
        <v>1.7999999999999999E-2</v>
      </c>
      <c r="G35" s="315">
        <v>2.3E-2</v>
      </c>
      <c r="H35" s="315">
        <v>2.8000000000000001E-2</v>
      </c>
      <c r="I35" s="316">
        <v>2.8000000000000001E-2</v>
      </c>
    </row>
    <row r="36" spans="1:9" x14ac:dyDescent="0.2">
      <c r="B36" s="704" t="s">
        <v>464</v>
      </c>
      <c r="C36" s="705"/>
      <c r="D36" s="314">
        <v>5.0000000000000001E-3</v>
      </c>
      <c r="E36" s="315">
        <v>1.4999999999999999E-2</v>
      </c>
      <c r="F36" s="315">
        <v>1.6E-2</v>
      </c>
      <c r="G36" s="315">
        <v>2.1999999999999999E-2</v>
      </c>
      <c r="H36" s="315">
        <v>2.7E-2</v>
      </c>
      <c r="I36" s="316">
        <v>2.5000000000000001E-2</v>
      </c>
    </row>
    <row r="37" spans="1:9" x14ac:dyDescent="0.2">
      <c r="B37" s="704" t="s">
        <v>6</v>
      </c>
      <c r="C37" s="705"/>
      <c r="D37" s="314">
        <v>1.2999999999999999E-2</v>
      </c>
      <c r="E37" s="315">
        <v>1.4E-2</v>
      </c>
      <c r="F37" s="315">
        <v>1.7999999999999999E-2</v>
      </c>
      <c r="G37" s="315">
        <v>2.3E-2</v>
      </c>
      <c r="H37" s="315">
        <v>3.3000000000000002E-2</v>
      </c>
      <c r="I37" s="316">
        <v>2.3E-2</v>
      </c>
    </row>
    <row r="38" spans="1:9" x14ac:dyDescent="0.2">
      <c r="B38" s="704" t="s">
        <v>465</v>
      </c>
      <c r="C38" s="705"/>
      <c r="D38" s="314">
        <v>3.0000000000000001E-3</v>
      </c>
      <c r="E38" s="315">
        <v>1.6E-2</v>
      </c>
      <c r="F38" s="315">
        <v>0.02</v>
      </c>
      <c r="G38" s="315">
        <v>2.4E-2</v>
      </c>
      <c r="H38" s="315">
        <v>2.9000000000000001E-2</v>
      </c>
      <c r="I38" s="316" t="s">
        <v>529</v>
      </c>
    </row>
    <row r="39" spans="1:9" x14ac:dyDescent="0.2">
      <c r="B39" s="704" t="s">
        <v>7</v>
      </c>
      <c r="C39" s="705"/>
      <c r="D39" s="314" t="s">
        <v>529</v>
      </c>
      <c r="E39" s="315">
        <v>1.4E-2</v>
      </c>
      <c r="F39" s="315">
        <v>1.7999999999999999E-2</v>
      </c>
      <c r="G39" s="315">
        <v>2.4E-2</v>
      </c>
      <c r="H39" s="315">
        <v>2.9000000000000001E-2</v>
      </c>
      <c r="I39" s="316">
        <v>2.8000000000000001E-2</v>
      </c>
    </row>
    <row r="40" spans="1:9" x14ac:dyDescent="0.2">
      <c r="B40" s="704" t="s">
        <v>8</v>
      </c>
      <c r="C40" s="705"/>
      <c r="D40" s="314">
        <v>1E-3</v>
      </c>
      <c r="E40" s="315">
        <v>1.4E-2</v>
      </c>
      <c r="F40" s="315">
        <v>1.7999999999999999E-2</v>
      </c>
      <c r="G40" s="315">
        <v>2.35E-2</v>
      </c>
      <c r="H40" s="315">
        <v>0.03</v>
      </c>
      <c r="I40" s="316" t="s">
        <v>529</v>
      </c>
    </row>
    <row r="41" spans="1:9" x14ac:dyDescent="0.2">
      <c r="B41" s="704" t="s">
        <v>466</v>
      </c>
      <c r="C41" s="705"/>
      <c r="D41" s="314" t="s">
        <v>529</v>
      </c>
      <c r="E41" s="315">
        <v>8.5000000000000006E-3</v>
      </c>
      <c r="F41" s="315">
        <v>0.01</v>
      </c>
      <c r="G41" s="315">
        <v>1.7000000000000001E-2</v>
      </c>
      <c r="H41" s="315">
        <v>1.7999999999999999E-2</v>
      </c>
      <c r="I41" s="316" t="s">
        <v>469</v>
      </c>
    </row>
    <row r="42" spans="1:9" ht="13.5" thickBot="1" x14ac:dyDescent="0.25">
      <c r="B42" s="707" t="s">
        <v>467</v>
      </c>
      <c r="C42" s="708"/>
      <c r="D42" s="317" t="s">
        <v>529</v>
      </c>
      <c r="E42" s="318">
        <v>1.4999999999999999E-2</v>
      </c>
      <c r="F42" s="318">
        <v>1.7500000000000002E-2</v>
      </c>
      <c r="G42" s="318">
        <v>2.3E-2</v>
      </c>
      <c r="H42" s="318">
        <v>3.2500000000000001E-2</v>
      </c>
      <c r="I42" s="319">
        <v>3.5000000000000003E-2</v>
      </c>
    </row>
    <row r="43" spans="1:9" ht="13.5" thickTop="1" x14ac:dyDescent="0.2">
      <c r="B43" s="320"/>
      <c r="C43" s="320"/>
      <c r="D43" s="321"/>
      <c r="E43" s="321"/>
      <c r="F43" s="321"/>
      <c r="G43" s="321"/>
      <c r="H43" s="321"/>
      <c r="I43" s="415" t="s">
        <v>455</v>
      </c>
    </row>
    <row r="45" spans="1:9" x14ac:dyDescent="0.2">
      <c r="A45" s="306" t="s">
        <v>1211</v>
      </c>
      <c r="B45" s="24" t="s">
        <v>491</v>
      </c>
    </row>
    <row r="46" spans="1:9" x14ac:dyDescent="0.2">
      <c r="A46" s="306"/>
      <c r="B46" s="24" t="s">
        <v>492</v>
      </c>
    </row>
    <row r="47" spans="1:9" x14ac:dyDescent="0.2">
      <c r="A47" s="306"/>
      <c r="B47" s="24" t="s">
        <v>493</v>
      </c>
    </row>
    <row r="48" spans="1:9" ht="7.5" customHeight="1" x14ac:dyDescent="0.2"/>
    <row r="49" spans="2:11" x14ac:dyDescent="0.2">
      <c r="B49" s="709" t="s">
        <v>472</v>
      </c>
      <c r="C49" s="709"/>
      <c r="D49" s="709"/>
      <c r="E49" s="709"/>
      <c r="F49" s="709"/>
      <c r="G49" s="11">
        <v>2004</v>
      </c>
      <c r="H49" s="11">
        <v>2005</v>
      </c>
      <c r="I49" s="11">
        <v>2006</v>
      </c>
    </row>
    <row r="50" spans="2:11" x14ac:dyDescent="0.2">
      <c r="B50" s="699" t="s">
        <v>473</v>
      </c>
      <c r="C50" s="699"/>
      <c r="D50" s="699"/>
      <c r="E50" s="699"/>
      <c r="F50" s="699"/>
      <c r="G50" s="322">
        <v>29069.7</v>
      </c>
      <c r="H50" s="322">
        <v>37529.1</v>
      </c>
      <c r="I50" s="322">
        <v>44985.2</v>
      </c>
      <c r="K50" s="323"/>
    </row>
    <row r="51" spans="2:11" x14ac:dyDescent="0.2">
      <c r="B51" s="699" t="s">
        <v>451</v>
      </c>
      <c r="C51" s="699"/>
      <c r="D51" s="699"/>
      <c r="E51" s="699"/>
      <c r="F51" s="699"/>
      <c r="G51" s="322">
        <v>24031.8</v>
      </c>
      <c r="H51" s="322">
        <v>26234.9</v>
      </c>
      <c r="I51" s="322">
        <v>31349.4</v>
      </c>
      <c r="K51" s="323"/>
    </row>
    <row r="52" spans="2:11" x14ac:dyDescent="0.2">
      <c r="B52" s="699" t="s">
        <v>474</v>
      </c>
      <c r="C52" s="699"/>
      <c r="D52" s="699"/>
      <c r="E52" s="699"/>
      <c r="F52" s="699"/>
      <c r="G52" s="322">
        <v>5037.8999999999996</v>
      </c>
      <c r="H52" s="322">
        <v>11294.2</v>
      </c>
      <c r="I52" s="322">
        <v>13635.8</v>
      </c>
      <c r="K52" s="323"/>
    </row>
    <row r="53" spans="2:11" x14ac:dyDescent="0.2">
      <c r="B53" s="699" t="s">
        <v>475</v>
      </c>
      <c r="C53" s="699"/>
      <c r="D53" s="699"/>
      <c r="E53" s="699"/>
      <c r="F53" s="699"/>
      <c r="G53" s="324">
        <v>2.1</v>
      </c>
      <c r="H53" s="324">
        <v>2.6</v>
      </c>
      <c r="I53" s="324">
        <v>2.7</v>
      </c>
      <c r="K53" s="323"/>
    </row>
    <row r="54" spans="2:11" x14ac:dyDescent="0.2">
      <c r="B54" s="699" t="s">
        <v>476</v>
      </c>
      <c r="C54" s="699"/>
      <c r="D54" s="699"/>
      <c r="E54" s="699"/>
      <c r="F54" s="699"/>
      <c r="G54" s="324">
        <v>24.2</v>
      </c>
      <c r="H54" s="324">
        <v>27.5</v>
      </c>
      <c r="I54" s="324" t="s">
        <v>477</v>
      </c>
      <c r="K54" s="323"/>
    </row>
    <row r="55" spans="2:11" x14ac:dyDescent="0.2">
      <c r="B55" s="699" t="s">
        <v>452</v>
      </c>
      <c r="C55" s="699"/>
      <c r="D55" s="699"/>
      <c r="E55" s="699"/>
      <c r="F55" s="699"/>
      <c r="G55" s="322">
        <v>26415.200000000001</v>
      </c>
      <c r="H55" s="322">
        <v>29395.599999999999</v>
      </c>
      <c r="I55" s="322">
        <v>30592.3</v>
      </c>
      <c r="K55" s="323"/>
    </row>
    <row r="56" spans="2:11" x14ac:dyDescent="0.2">
      <c r="B56" s="699" t="s">
        <v>453</v>
      </c>
      <c r="C56" s="699"/>
      <c r="D56" s="699"/>
      <c r="E56" s="699"/>
      <c r="F56" s="699"/>
      <c r="G56" s="322">
        <v>20379.7</v>
      </c>
      <c r="H56" s="322">
        <v>22405.1</v>
      </c>
      <c r="I56" s="322">
        <v>22688.1</v>
      </c>
      <c r="K56" s="323"/>
    </row>
    <row r="57" spans="2:11" x14ac:dyDescent="0.2">
      <c r="B57" s="699" t="s">
        <v>478</v>
      </c>
      <c r="C57" s="699"/>
      <c r="D57" s="699"/>
      <c r="E57" s="699"/>
      <c r="F57" s="699"/>
      <c r="G57" s="322">
        <v>3244.5</v>
      </c>
      <c r="H57" s="322">
        <v>3428.1</v>
      </c>
      <c r="I57" s="322">
        <v>3583.9</v>
      </c>
      <c r="K57" s="323"/>
    </row>
    <row r="58" spans="2:11" x14ac:dyDescent="0.2">
      <c r="B58" s="699" t="s">
        <v>479</v>
      </c>
      <c r="C58" s="699"/>
      <c r="D58" s="699"/>
      <c r="E58" s="699"/>
      <c r="F58" s="699"/>
      <c r="G58" s="322">
        <v>10748.5</v>
      </c>
      <c r="H58" s="322">
        <v>10732.8</v>
      </c>
      <c r="I58" s="322">
        <v>11137.6</v>
      </c>
      <c r="K58" s="323"/>
    </row>
    <row r="59" spans="2:11" x14ac:dyDescent="0.2">
      <c r="B59" s="699" t="s">
        <v>480</v>
      </c>
      <c r="C59" s="699"/>
      <c r="D59" s="699"/>
      <c r="E59" s="699"/>
      <c r="F59" s="699"/>
      <c r="G59" s="324">
        <v>3.3</v>
      </c>
      <c r="H59" s="324">
        <v>3.1</v>
      </c>
      <c r="I59" s="324">
        <v>3.1</v>
      </c>
      <c r="K59" s="323"/>
    </row>
    <row r="60" spans="2:11" x14ac:dyDescent="0.2">
      <c r="B60" s="699" t="s">
        <v>481</v>
      </c>
      <c r="C60" s="699"/>
      <c r="D60" s="699"/>
      <c r="E60" s="699"/>
      <c r="F60" s="699"/>
      <c r="G60" s="325">
        <v>2519</v>
      </c>
      <c r="H60" s="325">
        <v>2446</v>
      </c>
      <c r="I60" s="325">
        <v>2490</v>
      </c>
      <c r="K60" s="323"/>
    </row>
    <row r="61" spans="2:11" x14ac:dyDescent="0.2">
      <c r="B61" s="699" t="s">
        <v>482</v>
      </c>
      <c r="C61" s="699"/>
      <c r="D61" s="699"/>
      <c r="E61" s="699"/>
      <c r="F61" s="699"/>
      <c r="G61" s="325">
        <v>46854</v>
      </c>
      <c r="H61" s="325">
        <v>47666</v>
      </c>
      <c r="I61" s="325">
        <v>48173</v>
      </c>
      <c r="K61" s="323"/>
    </row>
    <row r="62" spans="2:11" x14ac:dyDescent="0.2">
      <c r="B62" s="699" t="s">
        <v>483</v>
      </c>
      <c r="C62" s="699"/>
      <c r="D62" s="699"/>
      <c r="E62" s="699"/>
      <c r="F62" s="699"/>
      <c r="G62" s="325">
        <v>121932</v>
      </c>
      <c r="H62" s="325">
        <v>122612</v>
      </c>
      <c r="I62" s="325">
        <v>124323</v>
      </c>
      <c r="K62" s="323"/>
    </row>
    <row r="63" spans="2:11" x14ac:dyDescent="0.2">
      <c r="B63" s="699" t="s">
        <v>484</v>
      </c>
      <c r="C63" s="699"/>
      <c r="D63" s="699"/>
      <c r="E63" s="699"/>
      <c r="F63" s="699"/>
      <c r="G63" s="325">
        <v>55115</v>
      </c>
      <c r="H63" s="325">
        <v>53044</v>
      </c>
      <c r="I63" s="325">
        <v>36444</v>
      </c>
      <c r="K63" s="323"/>
    </row>
    <row r="64" spans="2:11" x14ac:dyDescent="0.2">
      <c r="B64" s="699" t="s">
        <v>485</v>
      </c>
      <c r="C64" s="699"/>
      <c r="D64" s="699"/>
      <c r="E64" s="699"/>
      <c r="F64" s="699"/>
      <c r="G64" s="325">
        <v>19839</v>
      </c>
      <c r="H64" s="325">
        <v>20254</v>
      </c>
      <c r="I64" s="325">
        <v>19504</v>
      </c>
    </row>
    <row r="65" spans="1:9" x14ac:dyDescent="0.2">
      <c r="B65" s="320" t="s">
        <v>489</v>
      </c>
      <c r="C65" s="320"/>
      <c r="D65" s="320"/>
      <c r="E65" s="320"/>
      <c r="I65" s="346" t="s">
        <v>490</v>
      </c>
    </row>
    <row r="66" spans="1:9" x14ac:dyDescent="0.2">
      <c r="B66" s="320"/>
      <c r="C66" s="320"/>
      <c r="D66" s="320"/>
      <c r="E66" s="320"/>
      <c r="H66" s="346"/>
    </row>
    <row r="67" spans="1:9" x14ac:dyDescent="0.2">
      <c r="A67" s="306" t="s">
        <v>1212</v>
      </c>
      <c r="B67" s="24" t="s">
        <v>494</v>
      </c>
    </row>
    <row r="68" spans="1:9" x14ac:dyDescent="0.2">
      <c r="A68" s="306"/>
      <c r="B68" s="24" t="s">
        <v>495</v>
      </c>
    </row>
    <row r="69" spans="1:9" x14ac:dyDescent="0.2">
      <c r="A69" s="306"/>
      <c r="B69" s="24" t="s">
        <v>496</v>
      </c>
    </row>
    <row r="70" spans="1:9" x14ac:dyDescent="0.2">
      <c r="A70" s="306"/>
      <c r="B70" s="24" t="s">
        <v>507</v>
      </c>
    </row>
    <row r="71" spans="1:9" x14ac:dyDescent="0.2">
      <c r="A71" s="307" t="s">
        <v>758</v>
      </c>
      <c r="B71" s="24" t="s">
        <v>508</v>
      </c>
    </row>
    <row r="72" spans="1:9" x14ac:dyDescent="0.2">
      <c r="A72" s="307" t="s">
        <v>759</v>
      </c>
      <c r="B72" s="24" t="s">
        <v>407</v>
      </c>
    </row>
    <row r="73" spans="1:9" x14ac:dyDescent="0.2">
      <c r="A73" s="307"/>
      <c r="B73" s="24" t="s">
        <v>240</v>
      </c>
    </row>
    <row r="74" spans="1:9" ht="7.5" customHeight="1" thickBot="1" x14ac:dyDescent="0.25">
      <c r="A74" s="326"/>
    </row>
    <row r="75" spans="1:9" ht="13.5" thickBot="1" x14ac:dyDescent="0.25">
      <c r="A75" s="326"/>
      <c r="B75" s="713" t="s">
        <v>499</v>
      </c>
      <c r="C75" s="710" t="s">
        <v>498</v>
      </c>
      <c r="D75" s="711"/>
      <c r="E75" s="711"/>
      <c r="F75" s="711"/>
      <c r="G75" s="712"/>
    </row>
    <row r="76" spans="1:9" ht="13.5" thickBot="1" x14ac:dyDescent="0.25">
      <c r="A76" s="326"/>
      <c r="B76" s="714"/>
      <c r="C76" s="327">
        <v>2003</v>
      </c>
      <c r="D76" s="327">
        <v>2004</v>
      </c>
      <c r="E76" s="327">
        <v>2005</v>
      </c>
      <c r="F76" s="327">
        <v>2006</v>
      </c>
      <c r="G76" s="327" t="s">
        <v>589</v>
      </c>
    </row>
    <row r="77" spans="1:9" ht="13.5" thickBot="1" x14ac:dyDescent="0.25">
      <c r="A77" s="326"/>
      <c r="B77" s="328" t="s">
        <v>500</v>
      </c>
      <c r="C77" s="329">
        <v>469991</v>
      </c>
      <c r="D77" s="329">
        <v>419273</v>
      </c>
      <c r="E77" s="329">
        <v>424900</v>
      </c>
      <c r="F77" s="329">
        <v>455381</v>
      </c>
      <c r="G77" s="330">
        <v>28.3</v>
      </c>
    </row>
    <row r="78" spans="1:9" ht="13.5" thickBot="1" x14ac:dyDescent="0.25">
      <c r="A78" s="326"/>
      <c r="B78" s="328" t="s">
        <v>501</v>
      </c>
      <c r="C78" s="329">
        <v>215383</v>
      </c>
      <c r="D78" s="329">
        <v>179078</v>
      </c>
      <c r="E78" s="329">
        <v>198479</v>
      </c>
      <c r="F78" s="329">
        <v>224159</v>
      </c>
      <c r="G78" s="330">
        <v>13.9</v>
      </c>
    </row>
    <row r="79" spans="1:9" ht="13.5" thickBot="1" x14ac:dyDescent="0.25">
      <c r="A79" s="326"/>
      <c r="B79" s="328" t="s">
        <v>502</v>
      </c>
      <c r="C79" s="329">
        <v>175746</v>
      </c>
      <c r="D79" s="329">
        <v>188067</v>
      </c>
      <c r="E79" s="329">
        <v>194158</v>
      </c>
      <c r="F79" s="329">
        <v>190422</v>
      </c>
      <c r="G79" s="330">
        <v>11.8</v>
      </c>
    </row>
    <row r="80" spans="1:9" ht="13.5" thickBot="1" x14ac:dyDescent="0.25">
      <c r="A80" s="326"/>
      <c r="B80" s="328" t="s">
        <v>503</v>
      </c>
      <c r="C80" s="329">
        <v>100546</v>
      </c>
      <c r="D80" s="329">
        <v>111065</v>
      </c>
      <c r="E80" s="329">
        <v>121615</v>
      </c>
      <c r="F80" s="329">
        <v>121981</v>
      </c>
      <c r="G80" s="330">
        <v>7.6</v>
      </c>
    </row>
    <row r="81" spans="1:8" ht="13.5" thickBot="1" x14ac:dyDescent="0.25">
      <c r="A81" s="326"/>
      <c r="B81" s="328" t="s">
        <v>504</v>
      </c>
      <c r="C81" s="329">
        <v>51365</v>
      </c>
      <c r="D81" s="329">
        <v>55609</v>
      </c>
      <c r="E81" s="329">
        <v>55630</v>
      </c>
      <c r="F81" s="329">
        <v>60560</v>
      </c>
      <c r="G81" s="330">
        <v>3.8</v>
      </c>
    </row>
    <row r="82" spans="1:8" ht="13.5" thickBot="1" x14ac:dyDescent="0.25">
      <c r="A82" s="326"/>
      <c r="B82" s="328" t="s">
        <v>505</v>
      </c>
      <c r="C82" s="329">
        <v>37996</v>
      </c>
      <c r="D82" s="329">
        <v>50201</v>
      </c>
      <c r="E82" s="329">
        <v>59344</v>
      </c>
      <c r="F82" s="329">
        <v>60971</v>
      </c>
      <c r="G82" s="330">
        <v>3.8</v>
      </c>
    </row>
    <row r="83" spans="1:8" ht="13.5" thickBot="1" x14ac:dyDescent="0.25">
      <c r="A83" s="326"/>
      <c r="B83" s="328" t="s">
        <v>506</v>
      </c>
      <c r="C83" s="329">
        <v>26062</v>
      </c>
      <c r="D83" s="329">
        <v>34349</v>
      </c>
      <c r="E83" s="329">
        <v>51720</v>
      </c>
      <c r="F83" s="329">
        <v>63137</v>
      </c>
      <c r="G83" s="330">
        <v>3.9</v>
      </c>
    </row>
    <row r="84" spans="1:8" x14ac:dyDescent="0.2">
      <c r="A84" s="326"/>
      <c r="B84" s="331"/>
      <c r="C84" s="332"/>
      <c r="D84" s="332"/>
      <c r="E84" s="332"/>
      <c r="F84" s="332"/>
      <c r="G84" s="346" t="s">
        <v>509</v>
      </c>
    </row>
    <row r="85" spans="1:8" x14ac:dyDescent="0.2">
      <c r="A85" s="326"/>
    </row>
    <row r="86" spans="1:8" x14ac:dyDescent="0.2">
      <c r="A86" s="306" t="s">
        <v>1213</v>
      </c>
      <c r="B86" s="24" t="s">
        <v>497</v>
      </c>
    </row>
    <row r="88" spans="1:8" x14ac:dyDescent="0.2">
      <c r="A88" s="306" t="s">
        <v>1214</v>
      </c>
      <c r="B88" s="187" t="s">
        <v>427</v>
      </c>
      <c r="C88" s="187"/>
      <c r="D88" s="187"/>
      <c r="E88" s="187"/>
      <c r="F88" s="187"/>
      <c r="G88" s="187"/>
      <c r="H88" s="187"/>
    </row>
    <row r="89" spans="1:8" x14ac:dyDescent="0.2">
      <c r="A89" s="306"/>
      <c r="B89" s="187" t="s">
        <v>239</v>
      </c>
      <c r="C89" s="187"/>
      <c r="D89" s="187"/>
      <c r="E89" s="187"/>
      <c r="F89" s="187"/>
      <c r="G89" s="187"/>
      <c r="H89" s="187"/>
    </row>
    <row r="90" spans="1:8" x14ac:dyDescent="0.2">
      <c r="A90" s="306"/>
      <c r="B90" s="187" t="s">
        <v>511</v>
      </c>
      <c r="C90" s="187"/>
      <c r="D90" s="187"/>
      <c r="E90" s="187"/>
      <c r="F90" s="187"/>
      <c r="G90" s="187"/>
      <c r="H90" s="187"/>
    </row>
  </sheetData>
  <mergeCells count="33">
    <mergeCell ref="B53:F53"/>
    <mergeCell ref="B40:C40"/>
    <mergeCell ref="B42:C42"/>
    <mergeCell ref="B50:F50"/>
    <mergeCell ref="B49:F49"/>
    <mergeCell ref="C75:G75"/>
    <mergeCell ref="B75:B76"/>
    <mergeCell ref="B59:F59"/>
    <mergeCell ref="B60:F60"/>
    <mergeCell ref="B61:F61"/>
    <mergeCell ref="B62:F62"/>
    <mergeCell ref="B63:F63"/>
    <mergeCell ref="B64:F64"/>
    <mergeCell ref="B57:F57"/>
    <mergeCell ref="B51:F51"/>
    <mergeCell ref="B52:F52"/>
    <mergeCell ref="B58:F58"/>
    <mergeCell ref="B54:F54"/>
    <mergeCell ref="B55:F55"/>
    <mergeCell ref="B56:F56"/>
    <mergeCell ref="B23:K23"/>
    <mergeCell ref="B30:C30"/>
    <mergeCell ref="B31:C31"/>
    <mergeCell ref="D29:I29"/>
    <mergeCell ref="B41:C41"/>
    <mergeCell ref="B32:C32"/>
    <mergeCell ref="B33:C33"/>
    <mergeCell ref="B34:C34"/>
    <mergeCell ref="B35:C35"/>
    <mergeCell ref="B36:C36"/>
    <mergeCell ref="B37:C37"/>
    <mergeCell ref="B38:C38"/>
    <mergeCell ref="B39:C39"/>
  </mergeCells>
  <phoneticPr fontId="2" type="noConversion"/>
  <pageMargins left="0.75" right="0.75" top="1" bottom="1" header="0.4921259845" footer="0.4921259845"/>
  <pageSetup paperSize="9" orientation="portrait" horizontalDpi="4294967293" verticalDpi="0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61"/>
  <sheetViews>
    <sheetView showGridLines="0" workbookViewId="0">
      <selection activeCell="A2" sqref="A2"/>
    </sheetView>
  </sheetViews>
  <sheetFormatPr defaultRowHeight="12.75" x14ac:dyDescent="0.2"/>
  <cols>
    <col min="1" max="1" width="10.6640625" style="24" bestFit="1" customWidth="1"/>
    <col min="2" max="2" width="28.1640625" style="24" bestFit="1" customWidth="1"/>
    <col min="3" max="3" width="17.5" style="24" customWidth="1"/>
    <col min="4" max="4" width="2.83203125" style="24" customWidth="1"/>
    <col min="5" max="7" width="9.33203125" style="24"/>
    <col min="8" max="8" width="9.6640625" style="24" bestFit="1" customWidth="1"/>
    <col min="9" max="16384" width="9.33203125" style="24"/>
  </cols>
  <sheetData>
    <row r="1" spans="1:8" x14ac:dyDescent="0.2">
      <c r="A1" s="641" t="s">
        <v>100</v>
      </c>
      <c r="B1" s="1" t="s">
        <v>571</v>
      </c>
    </row>
    <row r="3" spans="1:8" x14ac:dyDescent="0.2">
      <c r="A3" s="57" t="s">
        <v>1215</v>
      </c>
      <c r="B3" s="24" t="s">
        <v>602</v>
      </c>
    </row>
    <row r="4" spans="1:8" x14ac:dyDescent="0.2">
      <c r="A4" s="57"/>
      <c r="B4" s="24" t="s">
        <v>603</v>
      </c>
    </row>
    <row r="5" spans="1:8" x14ac:dyDescent="0.2">
      <c r="A5" s="57"/>
      <c r="B5" s="24" t="s">
        <v>392</v>
      </c>
    </row>
    <row r="7" spans="1:8" x14ac:dyDescent="0.2">
      <c r="A7" s="57" t="s">
        <v>1216</v>
      </c>
      <c r="B7" s="24" t="s">
        <v>393</v>
      </c>
    </row>
    <row r="8" spans="1:8" x14ac:dyDescent="0.2">
      <c r="A8" s="57"/>
      <c r="B8" s="24" t="s">
        <v>394</v>
      </c>
    </row>
    <row r="9" spans="1:8" x14ac:dyDescent="0.2">
      <c r="A9" s="57"/>
      <c r="B9" s="24" t="s">
        <v>395</v>
      </c>
    </row>
    <row r="10" spans="1:8" x14ac:dyDescent="0.2">
      <c r="A10" s="57"/>
      <c r="B10" s="24" t="s">
        <v>396</v>
      </c>
    </row>
    <row r="11" spans="1:8" x14ac:dyDescent="0.2">
      <c r="A11" s="57"/>
      <c r="B11" s="24" t="s">
        <v>397</v>
      </c>
    </row>
    <row r="12" spans="1:8" ht="13.5" thickBot="1" x14ac:dyDescent="0.25"/>
    <row r="13" spans="1:8" ht="13.5" thickBot="1" x14ac:dyDescent="0.25">
      <c r="B13" s="32" t="s">
        <v>572</v>
      </c>
      <c r="C13" s="274"/>
    </row>
    <row r="14" spans="1:8" ht="13.5" thickBot="1" x14ac:dyDescent="0.25">
      <c r="B14" s="32" t="s">
        <v>573</v>
      </c>
      <c r="C14" s="275">
        <v>100</v>
      </c>
    </row>
    <row r="15" spans="1:8" ht="13.5" thickBot="1" x14ac:dyDescent="0.25">
      <c r="B15" s="24" t="s">
        <v>574</v>
      </c>
      <c r="C15" s="276"/>
      <c r="G15" s="277"/>
      <c r="H15" s="278"/>
    </row>
    <row r="16" spans="1:8" ht="13.5" thickBot="1" x14ac:dyDescent="0.25">
      <c r="B16" s="24" t="s">
        <v>575</v>
      </c>
      <c r="C16" s="276"/>
    </row>
    <row r="17" spans="1:3" ht="13.5" thickBot="1" x14ac:dyDescent="0.25">
      <c r="B17" s="24" t="s">
        <v>576</v>
      </c>
      <c r="C17" s="276"/>
    </row>
    <row r="19" spans="1:3" x14ac:dyDescent="0.2">
      <c r="A19" s="57" t="s">
        <v>1217</v>
      </c>
      <c r="B19" s="24" t="s">
        <v>604</v>
      </c>
    </row>
    <row r="20" spans="1:3" x14ac:dyDescent="0.2">
      <c r="A20" s="57"/>
      <c r="B20" s="24" t="s">
        <v>398</v>
      </c>
    </row>
    <row r="21" spans="1:3" x14ac:dyDescent="0.2">
      <c r="A21" s="57"/>
      <c r="B21" s="24" t="s">
        <v>399</v>
      </c>
    </row>
    <row r="22" spans="1:3" x14ac:dyDescent="0.2">
      <c r="A22" s="57"/>
      <c r="B22" s="24" t="s">
        <v>400</v>
      </c>
    </row>
    <row r="23" spans="1:3" x14ac:dyDescent="0.2">
      <c r="A23" s="57"/>
      <c r="B23" s="24" t="s">
        <v>401</v>
      </c>
    </row>
    <row r="24" spans="1:3" ht="13.5" thickBot="1" x14ac:dyDescent="0.25"/>
    <row r="25" spans="1:3" ht="13.5" thickBot="1" x14ac:dyDescent="0.25">
      <c r="B25" s="24" t="s">
        <v>577</v>
      </c>
      <c r="C25" s="279">
        <v>10</v>
      </c>
    </row>
    <row r="26" spans="1:3" ht="13.5" thickBot="1" x14ac:dyDescent="0.25">
      <c r="B26" s="24" t="s">
        <v>605</v>
      </c>
      <c r="C26" s="280"/>
    </row>
    <row r="27" spans="1:3" ht="13.5" thickBot="1" x14ac:dyDescent="0.25">
      <c r="B27" s="24" t="s">
        <v>93</v>
      </c>
      <c r="C27" s="280"/>
    </row>
    <row r="28" spans="1:3" ht="13.5" thickBot="1" x14ac:dyDescent="0.25">
      <c r="B28" s="24" t="s">
        <v>242</v>
      </c>
      <c r="C28" s="281"/>
    </row>
    <row r="29" spans="1:3" ht="13.5" thickBot="1" x14ac:dyDescent="0.25">
      <c r="B29" s="24" t="s">
        <v>519</v>
      </c>
      <c r="C29" s="281"/>
    </row>
    <row r="30" spans="1:3" ht="13.5" thickBot="1" x14ac:dyDescent="0.25">
      <c r="B30" s="24" t="s">
        <v>578</v>
      </c>
      <c r="C30" s="280"/>
    </row>
    <row r="31" spans="1:3" ht="13.5" thickBot="1" x14ac:dyDescent="0.25">
      <c r="B31" s="24" t="s">
        <v>579</v>
      </c>
      <c r="C31" s="281"/>
    </row>
    <row r="32" spans="1:3" x14ac:dyDescent="0.2">
      <c r="C32" s="34"/>
    </row>
    <row r="33" spans="1:3" x14ac:dyDescent="0.2">
      <c r="A33" s="57" t="s">
        <v>1218</v>
      </c>
      <c r="B33" s="24" t="s">
        <v>607</v>
      </c>
      <c r="C33" s="34"/>
    </row>
    <row r="34" spans="1:3" x14ac:dyDescent="0.2">
      <c r="A34" s="57"/>
      <c r="B34" s="24" t="s">
        <v>608</v>
      </c>
      <c r="C34" s="34"/>
    </row>
    <row r="35" spans="1:3" x14ac:dyDescent="0.2">
      <c r="A35" s="58" t="s">
        <v>758</v>
      </c>
      <c r="B35" s="24" t="s">
        <v>781</v>
      </c>
      <c r="C35" s="34"/>
    </row>
    <row r="36" spans="1:3" x14ac:dyDescent="0.2">
      <c r="A36" s="58" t="s">
        <v>759</v>
      </c>
      <c r="B36" s="24" t="s">
        <v>782</v>
      </c>
      <c r="C36" s="34"/>
    </row>
    <row r="37" spans="1:3" x14ac:dyDescent="0.2">
      <c r="A37" s="57"/>
      <c r="B37" s="24" t="s">
        <v>609</v>
      </c>
      <c r="C37" s="34"/>
    </row>
    <row r="38" spans="1:3" x14ac:dyDescent="0.2">
      <c r="C38" s="34"/>
    </row>
    <row r="39" spans="1:3" x14ac:dyDescent="0.2">
      <c r="A39" s="57" t="s">
        <v>1219</v>
      </c>
      <c r="B39" s="24" t="s">
        <v>610</v>
      </c>
      <c r="C39" s="34"/>
    </row>
    <row r="40" spans="1:3" x14ac:dyDescent="0.2">
      <c r="A40" s="57"/>
      <c r="B40" s="24" t="s">
        <v>402</v>
      </c>
      <c r="C40" s="34"/>
    </row>
    <row r="41" spans="1:3" x14ac:dyDescent="0.2">
      <c r="A41" s="57"/>
      <c r="B41" s="24" t="s">
        <v>403</v>
      </c>
      <c r="C41" s="34"/>
    </row>
    <row r="42" spans="1:3" x14ac:dyDescent="0.2">
      <c r="A42" s="57"/>
      <c r="B42" s="24" t="s">
        <v>612</v>
      </c>
      <c r="C42" s="34"/>
    </row>
    <row r="43" spans="1:3" ht="13.5" thickBot="1" x14ac:dyDescent="0.25">
      <c r="C43" s="34"/>
    </row>
    <row r="44" spans="1:3" ht="13.5" thickBot="1" x14ac:dyDescent="0.25">
      <c r="B44" s="24" t="s">
        <v>580</v>
      </c>
      <c r="C44" s="282"/>
    </row>
    <row r="45" spans="1:3" ht="13.5" thickBot="1" x14ac:dyDescent="0.25">
      <c r="B45" s="24" t="s">
        <v>581</v>
      </c>
      <c r="C45" s="282"/>
    </row>
    <row r="46" spans="1:3" ht="13.5" thickBot="1" x14ac:dyDescent="0.25">
      <c r="B46" s="24" t="s">
        <v>582</v>
      </c>
      <c r="C46" s="283"/>
    </row>
    <row r="47" spans="1:3" ht="13.5" thickBot="1" x14ac:dyDescent="0.25">
      <c r="B47" s="24" t="s">
        <v>583</v>
      </c>
      <c r="C47" s="281"/>
    </row>
    <row r="48" spans="1:3" x14ac:dyDescent="0.2">
      <c r="C48" s="284"/>
    </row>
    <row r="49" spans="1:3" x14ac:dyDescent="0.2">
      <c r="A49" s="57" t="s">
        <v>1220</v>
      </c>
      <c r="B49" s="24" t="s">
        <v>611</v>
      </c>
      <c r="C49" s="284"/>
    </row>
    <row r="50" spans="1:3" x14ac:dyDescent="0.2">
      <c r="C50" s="284"/>
    </row>
    <row r="51" spans="1:3" x14ac:dyDescent="0.2">
      <c r="A51" s="57" t="s">
        <v>1221</v>
      </c>
      <c r="B51" s="1" t="s">
        <v>613</v>
      </c>
      <c r="C51" s="284"/>
    </row>
    <row r="52" spans="1:3" x14ac:dyDescent="0.2">
      <c r="A52" s="57"/>
      <c r="B52" s="285" t="s">
        <v>404</v>
      </c>
      <c r="C52" s="284"/>
    </row>
    <row r="53" spans="1:3" x14ac:dyDescent="0.2">
      <c r="A53" s="57"/>
      <c r="B53" s="286" t="s">
        <v>587</v>
      </c>
      <c r="C53" s="284"/>
    </row>
    <row r="54" spans="1:3" x14ac:dyDescent="0.2">
      <c r="A54" s="57"/>
      <c r="B54" s="24" t="s">
        <v>405</v>
      </c>
      <c r="C54" s="284"/>
    </row>
    <row r="55" spans="1:3" x14ac:dyDescent="0.2">
      <c r="A55" s="57"/>
      <c r="B55" s="24" t="s">
        <v>614</v>
      </c>
      <c r="C55" s="284"/>
    </row>
    <row r="56" spans="1:3" x14ac:dyDescent="0.2">
      <c r="A56" s="57"/>
      <c r="B56" s="24" t="s">
        <v>450</v>
      </c>
      <c r="C56" s="284"/>
    </row>
    <row r="57" spans="1:3" ht="13.5" thickBot="1" x14ac:dyDescent="0.25"/>
    <row r="58" spans="1:3" ht="13.5" thickBot="1" x14ac:dyDescent="0.25">
      <c r="B58" s="24" t="s">
        <v>584</v>
      </c>
      <c r="C58" s="274"/>
    </row>
    <row r="59" spans="1:3" ht="13.5" thickBot="1" x14ac:dyDescent="0.25">
      <c r="B59" s="24" t="s">
        <v>585</v>
      </c>
      <c r="C59" s="287"/>
    </row>
    <row r="60" spans="1:3" ht="13.5" thickBot="1" x14ac:dyDescent="0.25">
      <c r="B60" s="24" t="s">
        <v>586</v>
      </c>
      <c r="C60" s="288"/>
    </row>
    <row r="61" spans="1:3" ht="13.5" thickBot="1" x14ac:dyDescent="0.25">
      <c r="B61" s="24" t="s">
        <v>783</v>
      </c>
      <c r="C61" s="289"/>
    </row>
  </sheetData>
  <phoneticPr fontId="2" type="noConversion"/>
  <pageMargins left="0.75" right="0.75" top="1" bottom="1" header="0.4921259845" footer="0.4921259845"/>
  <pageSetup paperSize="9" orientation="landscape" horizontalDpi="360" verticalDpi="300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9"/>
  <sheetViews>
    <sheetView showGridLines="0" workbookViewId="0">
      <selection activeCell="A2" sqref="A2"/>
    </sheetView>
  </sheetViews>
  <sheetFormatPr defaultRowHeight="12.75" x14ac:dyDescent="0.2"/>
  <cols>
    <col min="1" max="1" width="10.6640625" style="24" bestFit="1" customWidth="1"/>
    <col min="2" max="2" width="19.6640625" style="24" customWidth="1"/>
    <col min="3" max="3" width="12.33203125" style="24" bestFit="1" customWidth="1"/>
    <col min="4" max="4" width="16.1640625" style="24" customWidth="1"/>
    <col min="5" max="5" width="12.33203125" style="24" bestFit="1" customWidth="1"/>
    <col min="6" max="10" width="16.1640625" style="24" customWidth="1"/>
    <col min="11" max="11" width="14" style="24" customWidth="1"/>
    <col min="12" max="12" width="13" style="24" bestFit="1" customWidth="1"/>
    <col min="13" max="16384" width="9.33203125" style="24"/>
  </cols>
  <sheetData>
    <row r="1" spans="1:10" x14ac:dyDescent="0.2">
      <c r="A1" s="641" t="s">
        <v>100</v>
      </c>
      <c r="B1" s="1" t="s">
        <v>588</v>
      </c>
    </row>
    <row r="3" spans="1:10" x14ac:dyDescent="0.2">
      <c r="A3" s="57" t="s">
        <v>1222</v>
      </c>
      <c r="B3" s="24" t="s">
        <v>340</v>
      </c>
    </row>
    <row r="4" spans="1:10" x14ac:dyDescent="0.2">
      <c r="A4" s="57"/>
      <c r="B4" s="24" t="s">
        <v>341</v>
      </c>
    </row>
    <row r="5" spans="1:10" x14ac:dyDescent="0.2">
      <c r="A5" s="57"/>
      <c r="B5" s="24" t="s">
        <v>591</v>
      </c>
    </row>
    <row r="7" spans="1:10" x14ac:dyDescent="0.2">
      <c r="B7" s="650" t="s">
        <v>338</v>
      </c>
      <c r="C7" s="650"/>
      <c r="D7" s="650"/>
      <c r="E7" s="650"/>
      <c r="F7" s="650"/>
      <c r="G7" s="650"/>
      <c r="H7" s="650"/>
      <c r="I7" s="650"/>
      <c r="J7" s="650"/>
    </row>
    <row r="8" spans="1:10" x14ac:dyDescent="0.2">
      <c r="B8" s="222" t="s">
        <v>329</v>
      </c>
      <c r="C8" s="715" t="s">
        <v>330</v>
      </c>
      <c r="D8" s="715"/>
      <c r="E8" s="715"/>
      <c r="F8" s="715"/>
      <c r="G8" s="715" t="s">
        <v>331</v>
      </c>
      <c r="H8" s="715"/>
      <c r="I8" s="715"/>
      <c r="J8" s="715"/>
    </row>
    <row r="9" spans="1:10" x14ac:dyDescent="0.2">
      <c r="B9" s="222" t="s">
        <v>339</v>
      </c>
      <c r="C9" s="223" t="s">
        <v>151</v>
      </c>
      <c r="D9" s="223" t="s">
        <v>152</v>
      </c>
      <c r="E9" s="223" t="s">
        <v>153</v>
      </c>
      <c r="F9" s="223" t="s">
        <v>332</v>
      </c>
      <c r="G9" s="223" t="s">
        <v>151</v>
      </c>
      <c r="H9" s="223" t="s">
        <v>152</v>
      </c>
      <c r="I9" s="223" t="s">
        <v>153</v>
      </c>
      <c r="J9" s="223" t="s">
        <v>332</v>
      </c>
    </row>
    <row r="10" spans="1:10" x14ac:dyDescent="0.2">
      <c r="B10" s="222" t="s">
        <v>333</v>
      </c>
      <c r="C10" s="224">
        <v>109</v>
      </c>
      <c r="D10" s="224">
        <v>119</v>
      </c>
      <c r="E10" s="224">
        <v>72</v>
      </c>
      <c r="F10" s="224">
        <v>18</v>
      </c>
      <c r="G10" s="224">
        <v>44</v>
      </c>
      <c r="H10" s="224">
        <v>14</v>
      </c>
      <c r="I10" s="224">
        <v>24</v>
      </c>
      <c r="J10" s="224">
        <v>14</v>
      </c>
    </row>
    <row r="11" spans="1:10" x14ac:dyDescent="0.2">
      <c r="B11" s="222" t="s">
        <v>334</v>
      </c>
      <c r="C11" s="224">
        <v>204</v>
      </c>
      <c r="D11" s="224">
        <v>178</v>
      </c>
      <c r="E11" s="224">
        <v>171</v>
      </c>
      <c r="F11" s="224">
        <v>51</v>
      </c>
      <c r="G11" s="224">
        <v>74</v>
      </c>
      <c r="H11" s="224">
        <v>75</v>
      </c>
      <c r="I11" s="224">
        <v>81</v>
      </c>
      <c r="J11" s="224">
        <v>19</v>
      </c>
    </row>
    <row r="12" spans="1:10" x14ac:dyDescent="0.2">
      <c r="B12" s="222" t="s">
        <v>335</v>
      </c>
      <c r="C12" s="224">
        <v>79</v>
      </c>
      <c r="D12" s="224">
        <v>124</v>
      </c>
      <c r="E12" s="224">
        <v>86</v>
      </c>
      <c r="F12" s="224">
        <v>27</v>
      </c>
      <c r="G12" s="224">
        <v>24</v>
      </c>
      <c r="H12" s="224">
        <v>15</v>
      </c>
      <c r="I12" s="224">
        <v>11</v>
      </c>
      <c r="J12" s="224">
        <v>7</v>
      </c>
    </row>
    <row r="13" spans="1:10" x14ac:dyDescent="0.2">
      <c r="B13" s="222" t="s">
        <v>337</v>
      </c>
      <c r="C13" s="224">
        <v>66</v>
      </c>
      <c r="D13" s="224">
        <v>67</v>
      </c>
      <c r="E13" s="224">
        <v>29</v>
      </c>
      <c r="F13" s="224">
        <v>0</v>
      </c>
      <c r="G13" s="224">
        <v>24</v>
      </c>
      <c r="H13" s="224">
        <v>22</v>
      </c>
      <c r="I13" s="224">
        <v>3</v>
      </c>
      <c r="J13" s="224">
        <v>0</v>
      </c>
    </row>
    <row r="14" spans="1:10" x14ac:dyDescent="0.2">
      <c r="B14" s="222" t="s">
        <v>336</v>
      </c>
      <c r="C14" s="224">
        <v>64</v>
      </c>
      <c r="D14" s="224">
        <v>69</v>
      </c>
      <c r="E14" s="224">
        <v>42</v>
      </c>
      <c r="F14" s="224">
        <v>16</v>
      </c>
      <c r="G14" s="224">
        <v>19</v>
      </c>
      <c r="H14" s="224">
        <v>14</v>
      </c>
      <c r="I14" s="224">
        <v>14</v>
      </c>
      <c r="J14" s="224">
        <v>7</v>
      </c>
    </row>
    <row r="15" spans="1:10" x14ac:dyDescent="0.2">
      <c r="B15" s="222" t="s">
        <v>184</v>
      </c>
      <c r="C15" s="223">
        <f t="shared" ref="C15:J15" si="0">SUM(C10:C14)</f>
        <v>522</v>
      </c>
      <c r="D15" s="223">
        <f t="shared" si="0"/>
        <v>557</v>
      </c>
      <c r="E15" s="223">
        <f t="shared" si="0"/>
        <v>400</v>
      </c>
      <c r="F15" s="223">
        <f t="shared" si="0"/>
        <v>112</v>
      </c>
      <c r="G15" s="223">
        <f t="shared" si="0"/>
        <v>185</v>
      </c>
      <c r="H15" s="223">
        <f t="shared" si="0"/>
        <v>140</v>
      </c>
      <c r="I15" s="223">
        <f t="shared" si="0"/>
        <v>133</v>
      </c>
      <c r="J15" s="223">
        <f t="shared" si="0"/>
        <v>47</v>
      </c>
    </row>
    <row r="17" spans="1:6" x14ac:dyDescent="0.2">
      <c r="A17" s="57" t="s">
        <v>1223</v>
      </c>
      <c r="B17" s="24" t="s">
        <v>167</v>
      </c>
    </row>
    <row r="18" spans="1:6" x14ac:dyDescent="0.2">
      <c r="A18" s="58" t="s">
        <v>758</v>
      </c>
      <c r="B18" s="24" t="s">
        <v>348</v>
      </c>
    </row>
    <row r="19" spans="1:6" x14ac:dyDescent="0.2">
      <c r="A19" s="58" t="s">
        <v>759</v>
      </c>
      <c r="B19" s="24" t="s">
        <v>347</v>
      </c>
    </row>
    <row r="20" spans="1:6" x14ac:dyDescent="0.2">
      <c r="A20" s="57"/>
      <c r="B20" s="24" t="s">
        <v>349</v>
      </c>
    </row>
    <row r="22" spans="1:6" x14ac:dyDescent="0.2">
      <c r="A22" s="57" t="s">
        <v>1224</v>
      </c>
      <c r="B22" s="24" t="s">
        <v>363</v>
      </c>
    </row>
    <row r="23" spans="1:6" x14ac:dyDescent="0.2">
      <c r="A23" s="57"/>
      <c r="B23" s="24" t="s">
        <v>364</v>
      </c>
    </row>
    <row r="24" spans="1:6" x14ac:dyDescent="0.2">
      <c r="A24" s="57"/>
      <c r="B24" s="24" t="s">
        <v>591</v>
      </c>
    </row>
    <row r="26" spans="1:6" x14ac:dyDescent="0.2">
      <c r="B26" s="720" t="s">
        <v>361</v>
      </c>
      <c r="C26" s="720"/>
      <c r="D26" s="720"/>
      <c r="E26" s="720"/>
      <c r="F26" s="720"/>
    </row>
    <row r="27" spans="1:6" ht="13.5" thickBot="1" x14ac:dyDescent="0.25">
      <c r="B27" s="721" t="s">
        <v>362</v>
      </c>
      <c r="C27" s="721"/>
      <c r="D27" s="721"/>
      <c r="E27" s="721"/>
      <c r="F27" s="721"/>
    </row>
    <row r="28" spans="1:6" ht="13.5" thickBot="1" x14ac:dyDescent="0.25">
      <c r="B28" s="225" t="s">
        <v>590</v>
      </c>
      <c r="C28" s="226" t="s">
        <v>351</v>
      </c>
      <c r="D28" s="226" t="s">
        <v>352</v>
      </c>
      <c r="E28" s="226" t="s">
        <v>353</v>
      </c>
      <c r="F28" s="227" t="s">
        <v>184</v>
      </c>
    </row>
    <row r="29" spans="1:6" x14ac:dyDescent="0.2">
      <c r="B29" s="717" t="s">
        <v>354</v>
      </c>
      <c r="C29" s="228" t="s">
        <v>151</v>
      </c>
      <c r="D29" s="229">
        <v>1610</v>
      </c>
      <c r="E29" s="229">
        <v>520</v>
      </c>
      <c r="F29" s="229">
        <f>SUM(D29:E29)</f>
        <v>2130</v>
      </c>
    </row>
    <row r="30" spans="1:6" x14ac:dyDescent="0.2">
      <c r="B30" s="718"/>
      <c r="C30" s="230" t="s">
        <v>152</v>
      </c>
      <c r="D30" s="231">
        <v>835</v>
      </c>
      <c r="E30" s="231">
        <v>537</v>
      </c>
      <c r="F30" s="231">
        <f>SUM(D30:E30)</f>
        <v>1372</v>
      </c>
    </row>
    <row r="31" spans="1:6" x14ac:dyDescent="0.2">
      <c r="B31" s="719"/>
      <c r="C31" s="230" t="s">
        <v>153</v>
      </c>
      <c r="D31" s="231">
        <v>39</v>
      </c>
      <c r="E31" s="231">
        <v>31</v>
      </c>
      <c r="F31" s="231">
        <f>SUM(D31:E31)</f>
        <v>70</v>
      </c>
    </row>
    <row r="32" spans="1:6" ht="13.5" thickBot="1" x14ac:dyDescent="0.25">
      <c r="B32" s="232" t="s">
        <v>184</v>
      </c>
      <c r="C32" s="233"/>
      <c r="D32" s="234">
        <f>SUM(D29:D31)</f>
        <v>2484</v>
      </c>
      <c r="E32" s="234">
        <f>SUM(E29:E31)</f>
        <v>1088</v>
      </c>
      <c r="F32" s="234">
        <f>SUM(F29:F31)</f>
        <v>3572</v>
      </c>
    </row>
    <row r="33" spans="2:6" x14ac:dyDescent="0.2">
      <c r="B33" s="717" t="s">
        <v>355</v>
      </c>
      <c r="C33" s="228" t="s">
        <v>151</v>
      </c>
      <c r="D33" s="229">
        <v>1473</v>
      </c>
      <c r="E33" s="229">
        <v>898</v>
      </c>
      <c r="F33" s="229">
        <f>SUM(D33:E33)</f>
        <v>2371</v>
      </c>
    </row>
    <row r="34" spans="2:6" x14ac:dyDescent="0.2">
      <c r="B34" s="718"/>
      <c r="C34" s="230" t="s">
        <v>152</v>
      </c>
      <c r="D34" s="231">
        <v>619</v>
      </c>
      <c r="E34" s="231">
        <v>371</v>
      </c>
      <c r="F34" s="231">
        <f>SUM(D34:E34)</f>
        <v>990</v>
      </c>
    </row>
    <row r="35" spans="2:6" x14ac:dyDescent="0.2">
      <c r="B35" s="719"/>
      <c r="C35" s="230" t="s">
        <v>153</v>
      </c>
      <c r="D35" s="231">
        <v>48</v>
      </c>
      <c r="E35" s="231">
        <v>68</v>
      </c>
      <c r="F35" s="231">
        <f>SUM(D35:E35)</f>
        <v>116</v>
      </c>
    </row>
    <row r="36" spans="2:6" ht="13.5" thickBot="1" x14ac:dyDescent="0.25">
      <c r="B36" s="235" t="s">
        <v>184</v>
      </c>
      <c r="C36" s="236"/>
      <c r="D36" s="237">
        <f>SUM(D33:D35)</f>
        <v>2140</v>
      </c>
      <c r="E36" s="237">
        <f>SUM(E33:E35)</f>
        <v>1337</v>
      </c>
      <c r="F36" s="237">
        <f>SUM(F33:F35)</f>
        <v>3477</v>
      </c>
    </row>
    <row r="37" spans="2:6" x14ac:dyDescent="0.2">
      <c r="B37" s="717" t="s">
        <v>356</v>
      </c>
      <c r="C37" s="228" t="s">
        <v>151</v>
      </c>
      <c r="D37" s="238">
        <v>854</v>
      </c>
      <c r="E37" s="238">
        <v>828</v>
      </c>
      <c r="F37" s="238">
        <f>SUM(D37:E37)</f>
        <v>1682</v>
      </c>
    </row>
    <row r="38" spans="2:6" x14ac:dyDescent="0.2">
      <c r="B38" s="718"/>
      <c r="C38" s="230" t="s">
        <v>152</v>
      </c>
      <c r="D38" s="238">
        <v>286</v>
      </c>
      <c r="E38" s="238">
        <v>815</v>
      </c>
      <c r="F38" s="231">
        <f>SUM(D38:E38)</f>
        <v>1101</v>
      </c>
    </row>
    <row r="39" spans="2:6" x14ac:dyDescent="0.2">
      <c r="B39" s="719"/>
      <c r="C39" s="230" t="s">
        <v>153</v>
      </c>
      <c r="D39" s="231">
        <v>20</v>
      </c>
      <c r="E39" s="231">
        <v>39</v>
      </c>
      <c r="F39" s="231">
        <f>SUM(D39:E39)</f>
        <v>59</v>
      </c>
    </row>
    <row r="40" spans="2:6" ht="13.5" thickBot="1" x14ac:dyDescent="0.25">
      <c r="B40" s="232" t="s">
        <v>184</v>
      </c>
      <c r="C40" s="233"/>
      <c r="D40" s="234">
        <f>SUM(D37:D39)</f>
        <v>1160</v>
      </c>
      <c r="E40" s="234">
        <f>SUM(E37:E39)</f>
        <v>1682</v>
      </c>
      <c r="F40" s="234">
        <f>SUM(F37:F39)</f>
        <v>2842</v>
      </c>
    </row>
    <row r="41" spans="2:6" x14ac:dyDescent="0.2">
      <c r="B41" s="717" t="s">
        <v>357</v>
      </c>
      <c r="C41" s="228" t="s">
        <v>151</v>
      </c>
      <c r="D41" s="229">
        <v>415</v>
      </c>
      <c r="E41" s="229">
        <v>73</v>
      </c>
      <c r="F41" s="229">
        <f>SUM(D41:E41)</f>
        <v>488</v>
      </c>
    </row>
    <row r="42" spans="2:6" x14ac:dyDescent="0.2">
      <c r="B42" s="718"/>
      <c r="C42" s="230" t="s">
        <v>152</v>
      </c>
      <c r="D42" s="231">
        <v>201</v>
      </c>
      <c r="E42" s="231">
        <v>89</v>
      </c>
      <c r="F42" s="231">
        <f>SUM(D42:E42)</f>
        <v>290</v>
      </c>
    </row>
    <row r="43" spans="2:6" x14ac:dyDescent="0.2">
      <c r="B43" s="719"/>
      <c r="C43" s="230" t="s">
        <v>153</v>
      </c>
      <c r="D43" s="239">
        <v>13</v>
      </c>
      <c r="E43" s="239">
        <v>45</v>
      </c>
      <c r="F43" s="239">
        <f>SUM(D43:E43)</f>
        <v>58</v>
      </c>
    </row>
    <row r="44" spans="2:6" ht="13.5" thickBot="1" x14ac:dyDescent="0.25">
      <c r="B44" s="235" t="s">
        <v>184</v>
      </c>
      <c r="C44" s="236"/>
      <c r="D44" s="237">
        <f>SUM(D41:D43)</f>
        <v>629</v>
      </c>
      <c r="E44" s="237">
        <f>SUM(E41:E43)</f>
        <v>207</v>
      </c>
      <c r="F44" s="237">
        <f>SUM(F41:F43)</f>
        <v>836</v>
      </c>
    </row>
    <row r="45" spans="2:6" x14ac:dyDescent="0.2">
      <c r="B45" s="717" t="s">
        <v>358</v>
      </c>
      <c r="C45" s="228" t="s">
        <v>151</v>
      </c>
      <c r="D45" s="240">
        <v>1082</v>
      </c>
      <c r="E45" s="240">
        <v>915</v>
      </c>
      <c r="F45" s="240">
        <f>SUM(D45:E45)</f>
        <v>1997</v>
      </c>
    </row>
    <row r="46" spans="2:6" x14ac:dyDescent="0.2">
      <c r="B46" s="718"/>
      <c r="C46" s="230" t="s">
        <v>152</v>
      </c>
      <c r="D46" s="239">
        <v>447</v>
      </c>
      <c r="E46" s="239">
        <v>606</v>
      </c>
      <c r="F46" s="239">
        <f>SUM(D46:E46)</f>
        <v>1053</v>
      </c>
    </row>
    <row r="47" spans="2:6" x14ac:dyDescent="0.2">
      <c r="B47" s="719"/>
      <c r="C47" s="230" t="s">
        <v>153</v>
      </c>
      <c r="D47" s="239">
        <v>32</v>
      </c>
      <c r="E47" s="239">
        <v>51</v>
      </c>
      <c r="F47" s="239">
        <f>SUM(D47:E47)</f>
        <v>83</v>
      </c>
    </row>
    <row r="48" spans="2:6" ht="13.5" thickBot="1" x14ac:dyDescent="0.25">
      <c r="B48" s="232" t="s">
        <v>184</v>
      </c>
      <c r="C48" s="233"/>
      <c r="D48" s="234">
        <f>SUM(D45:D47)</f>
        <v>1561</v>
      </c>
      <c r="E48" s="234">
        <f>SUM(E45:E47)</f>
        <v>1572</v>
      </c>
      <c r="F48" s="234">
        <f>SUM(F45:F47)</f>
        <v>3133</v>
      </c>
    </row>
    <row r="49" spans="1:6" x14ac:dyDescent="0.2">
      <c r="B49" s="717" t="s">
        <v>359</v>
      </c>
      <c r="C49" s="228" t="s">
        <v>151</v>
      </c>
      <c r="D49" s="229">
        <v>685</v>
      </c>
      <c r="E49" s="229">
        <v>334</v>
      </c>
      <c r="F49" s="229">
        <f>SUM(D49:E49)</f>
        <v>1019</v>
      </c>
    </row>
    <row r="50" spans="1:6" x14ac:dyDescent="0.2">
      <c r="B50" s="718"/>
      <c r="C50" s="230" t="s">
        <v>152</v>
      </c>
      <c r="D50" s="231">
        <v>293</v>
      </c>
      <c r="E50" s="231">
        <v>63</v>
      </c>
      <c r="F50" s="231">
        <f>SUM(D50:E50)</f>
        <v>356</v>
      </c>
    </row>
    <row r="51" spans="1:6" x14ac:dyDescent="0.2">
      <c r="B51" s="719"/>
      <c r="C51" s="230" t="s">
        <v>153</v>
      </c>
      <c r="D51" s="239">
        <v>0</v>
      </c>
      <c r="E51" s="239">
        <v>0</v>
      </c>
      <c r="F51" s="239">
        <f>SUM(D51:E51)</f>
        <v>0</v>
      </c>
    </row>
    <row r="52" spans="1:6" ht="13.5" thickBot="1" x14ac:dyDescent="0.25">
      <c r="B52" s="235" t="s">
        <v>184</v>
      </c>
      <c r="C52" s="235"/>
      <c r="D52" s="237">
        <f>SUM(D49:D51)</f>
        <v>978</v>
      </c>
      <c r="E52" s="237">
        <f>SUM(E49:E51)</f>
        <v>397</v>
      </c>
      <c r="F52" s="237">
        <f>SUM(F49:F51)</f>
        <v>1375</v>
      </c>
    </row>
    <row r="53" spans="1:6" ht="13.5" thickBot="1" x14ac:dyDescent="0.25">
      <c r="B53" s="241" t="s">
        <v>360</v>
      </c>
      <c r="C53" s="241"/>
      <c r="D53" s="242">
        <f>D32+D36+D40+D44+D48+D52</f>
        <v>8952</v>
      </c>
      <c r="E53" s="242">
        <f>E32+E36+E40+E44+E48+E52</f>
        <v>6283</v>
      </c>
      <c r="F53" s="242">
        <f>F32+F36+F40+F44+F48+F52</f>
        <v>15235</v>
      </c>
    </row>
    <row r="55" spans="1:6" x14ac:dyDescent="0.2">
      <c r="A55" s="57" t="s">
        <v>1225</v>
      </c>
      <c r="B55" s="24" t="s">
        <v>592</v>
      </c>
    </row>
    <row r="56" spans="1:6" x14ac:dyDescent="0.2">
      <c r="A56" s="57"/>
      <c r="B56" s="24" t="s">
        <v>593</v>
      </c>
    </row>
    <row r="57" spans="1:6" x14ac:dyDescent="0.2">
      <c r="A57" s="57"/>
      <c r="B57" s="24" t="s">
        <v>591</v>
      </c>
    </row>
    <row r="58" spans="1:6" ht="13.5" thickBot="1" x14ac:dyDescent="0.25"/>
    <row r="59" spans="1:6" x14ac:dyDescent="0.2">
      <c r="B59" s="9" t="s">
        <v>198</v>
      </c>
      <c r="C59" s="243"/>
      <c r="D59" s="10" t="s">
        <v>199</v>
      </c>
      <c r="E59" s="10" t="s">
        <v>200</v>
      </c>
    </row>
    <row r="60" spans="1:6" x14ac:dyDescent="0.2">
      <c r="B60" s="244" t="s">
        <v>186</v>
      </c>
      <c r="C60" s="245" t="s">
        <v>552</v>
      </c>
      <c r="D60" s="246">
        <v>25234</v>
      </c>
      <c r="E60" s="246">
        <v>38038</v>
      </c>
    </row>
    <row r="61" spans="1:6" x14ac:dyDescent="0.2">
      <c r="B61" s="244" t="s">
        <v>187</v>
      </c>
      <c r="C61" s="245" t="s">
        <v>553</v>
      </c>
      <c r="D61" s="246">
        <v>5559</v>
      </c>
      <c r="E61" s="246">
        <v>4019</v>
      </c>
    </row>
    <row r="62" spans="1:6" x14ac:dyDescent="0.2">
      <c r="B62" s="244" t="s">
        <v>188</v>
      </c>
      <c r="C62" s="245" t="s">
        <v>554</v>
      </c>
      <c r="D62" s="246">
        <v>20186</v>
      </c>
      <c r="E62" s="246">
        <v>15802</v>
      </c>
    </row>
    <row r="63" spans="1:6" x14ac:dyDescent="0.2">
      <c r="B63" s="244" t="s">
        <v>189</v>
      </c>
      <c r="C63" s="245" t="s">
        <v>555</v>
      </c>
      <c r="D63" s="246">
        <v>13563</v>
      </c>
      <c r="E63" s="246">
        <v>5659</v>
      </c>
    </row>
    <row r="64" spans="1:6" x14ac:dyDescent="0.2">
      <c r="B64" s="244" t="s">
        <v>190</v>
      </c>
      <c r="C64" s="245" t="s">
        <v>556</v>
      </c>
      <c r="D64" s="246">
        <v>7223</v>
      </c>
      <c r="E64" s="246">
        <v>5749</v>
      </c>
    </row>
    <row r="65" spans="1:5" x14ac:dyDescent="0.2">
      <c r="B65" s="244" t="s">
        <v>191</v>
      </c>
      <c r="C65" s="245" t="s">
        <v>557</v>
      </c>
      <c r="D65" s="246">
        <v>12077</v>
      </c>
      <c r="E65" s="246">
        <v>28801</v>
      </c>
    </row>
    <row r="66" spans="1:5" x14ac:dyDescent="0.2">
      <c r="B66" s="244" t="s">
        <v>192</v>
      </c>
      <c r="C66" s="245" t="s">
        <v>558</v>
      </c>
      <c r="D66" s="246">
        <v>7981</v>
      </c>
      <c r="E66" s="246">
        <v>5160</v>
      </c>
    </row>
    <row r="67" spans="1:5" x14ac:dyDescent="0.2">
      <c r="B67" s="244" t="s">
        <v>193</v>
      </c>
      <c r="C67" s="245" t="s">
        <v>559</v>
      </c>
      <c r="D67" s="246">
        <v>7038</v>
      </c>
      <c r="E67" s="246">
        <v>15878</v>
      </c>
    </row>
    <row r="68" spans="1:5" x14ac:dyDescent="0.2">
      <c r="B68" s="244" t="s">
        <v>194</v>
      </c>
      <c r="C68" s="245" t="s">
        <v>560</v>
      </c>
      <c r="D68" s="246">
        <v>11228</v>
      </c>
      <c r="E68" s="246">
        <v>35241</v>
      </c>
    </row>
    <row r="69" spans="1:5" x14ac:dyDescent="0.2">
      <c r="B69" s="244" t="s">
        <v>195</v>
      </c>
      <c r="C69" s="245" t="s">
        <v>561</v>
      </c>
      <c r="D69" s="246">
        <v>8157</v>
      </c>
      <c r="E69" s="246">
        <v>18222</v>
      </c>
    </row>
    <row r="70" spans="1:5" x14ac:dyDescent="0.2">
      <c r="B70" s="244" t="s">
        <v>182</v>
      </c>
      <c r="C70" s="245" t="s">
        <v>562</v>
      </c>
      <c r="D70" s="246">
        <v>18088</v>
      </c>
      <c r="E70" s="246">
        <v>20027</v>
      </c>
    </row>
    <row r="71" spans="1:5" x14ac:dyDescent="0.2">
      <c r="B71" s="244" t="s">
        <v>196</v>
      </c>
      <c r="C71" s="245" t="s">
        <v>563</v>
      </c>
      <c r="D71" s="246">
        <v>10981</v>
      </c>
      <c r="E71" s="246">
        <v>5245</v>
      </c>
    </row>
    <row r="72" spans="1:5" ht="13.5" thickBot="1" x14ac:dyDescent="0.25">
      <c r="B72" s="247" t="s">
        <v>197</v>
      </c>
      <c r="C72" s="248" t="s">
        <v>564</v>
      </c>
      <c r="D72" s="249">
        <v>17360</v>
      </c>
      <c r="E72" s="249">
        <v>10239</v>
      </c>
    </row>
    <row r="74" spans="1:5" x14ac:dyDescent="0.2">
      <c r="A74" s="57" t="s">
        <v>1226</v>
      </c>
      <c r="B74" s="24" t="s">
        <v>9</v>
      </c>
    </row>
    <row r="75" spans="1:5" x14ac:dyDescent="0.2">
      <c r="A75" s="57"/>
      <c r="B75" s="24" t="s">
        <v>350</v>
      </c>
    </row>
    <row r="76" spans="1:5" x14ac:dyDescent="0.2">
      <c r="A76" s="57"/>
      <c r="B76" s="24" t="s">
        <v>11</v>
      </c>
    </row>
    <row r="78" spans="1:5" x14ac:dyDescent="0.2">
      <c r="B78" s="250" t="s">
        <v>12</v>
      </c>
      <c r="C78" s="251" t="s">
        <v>621</v>
      </c>
    </row>
    <row r="79" spans="1:5" x14ac:dyDescent="0.2">
      <c r="B79" s="252" t="s">
        <v>13</v>
      </c>
      <c r="C79" s="224">
        <v>-4</v>
      </c>
    </row>
    <row r="80" spans="1:5" x14ac:dyDescent="0.2">
      <c r="B80" s="252" t="s">
        <v>14</v>
      </c>
      <c r="C80" s="224">
        <v>-3</v>
      </c>
    </row>
    <row r="81" spans="1:5" x14ac:dyDescent="0.2">
      <c r="B81" s="252" t="s">
        <v>15</v>
      </c>
      <c r="C81" s="224">
        <v>-1</v>
      </c>
    </row>
    <row r="82" spans="1:5" x14ac:dyDescent="0.2">
      <c r="B82" s="252" t="s">
        <v>16</v>
      </c>
      <c r="C82" s="224">
        <v>2</v>
      </c>
    </row>
    <row r="83" spans="1:5" x14ac:dyDescent="0.2">
      <c r="B83" s="252" t="s">
        <v>17</v>
      </c>
      <c r="C83" s="224">
        <v>3</v>
      </c>
    </row>
    <row r="84" spans="1:5" x14ac:dyDescent="0.2">
      <c r="B84" s="252" t="s">
        <v>18</v>
      </c>
      <c r="C84" s="224">
        <v>4</v>
      </c>
    </row>
    <row r="85" spans="1:5" x14ac:dyDescent="0.2">
      <c r="B85" s="252" t="s">
        <v>19</v>
      </c>
      <c r="C85" s="224">
        <v>1</v>
      </c>
    </row>
    <row r="86" spans="1:5" x14ac:dyDescent="0.2">
      <c r="B86" s="252" t="s">
        <v>20</v>
      </c>
      <c r="C86" s="253">
        <v>1.5</v>
      </c>
    </row>
    <row r="87" spans="1:5" x14ac:dyDescent="0.2">
      <c r="B87" s="252" t="s">
        <v>21</v>
      </c>
      <c r="C87" s="224">
        <v>-1</v>
      </c>
    </row>
    <row r="88" spans="1:5" x14ac:dyDescent="0.2">
      <c r="B88" s="252" t="s">
        <v>22</v>
      </c>
      <c r="C88" s="224">
        <v>-2</v>
      </c>
    </row>
    <row r="89" spans="1:5" x14ac:dyDescent="0.2">
      <c r="B89" s="252" t="s">
        <v>23</v>
      </c>
      <c r="C89" s="224">
        <v>3</v>
      </c>
    </row>
    <row r="91" spans="1:5" x14ac:dyDescent="0.2">
      <c r="A91" s="57" t="s">
        <v>1227</v>
      </c>
      <c r="B91" s="24" t="s">
        <v>24</v>
      </c>
    </row>
    <row r="92" spans="1:5" x14ac:dyDescent="0.2">
      <c r="A92" s="57"/>
      <c r="B92" s="24" t="s">
        <v>25</v>
      </c>
    </row>
    <row r="93" spans="1:5" x14ac:dyDescent="0.2">
      <c r="A93" s="57"/>
      <c r="B93" s="24" t="s">
        <v>89</v>
      </c>
    </row>
    <row r="95" spans="1:5" ht="25.5" x14ac:dyDescent="0.2">
      <c r="B95" s="224" t="s">
        <v>26</v>
      </c>
      <c r="C95" s="254" t="s">
        <v>344</v>
      </c>
      <c r="D95" s="254" t="s">
        <v>342</v>
      </c>
      <c r="E95" s="254" t="s">
        <v>343</v>
      </c>
    </row>
    <row r="96" spans="1:5" x14ac:dyDescent="0.2">
      <c r="B96" s="224">
        <v>1</v>
      </c>
      <c r="C96" s="255">
        <v>15</v>
      </c>
      <c r="D96" s="256">
        <v>17400</v>
      </c>
      <c r="E96" s="256">
        <v>5900</v>
      </c>
    </row>
    <row r="97" spans="1:7" x14ac:dyDescent="0.2">
      <c r="B97" s="224">
        <v>2</v>
      </c>
      <c r="C97" s="255">
        <v>20</v>
      </c>
      <c r="D97" s="256">
        <v>11500</v>
      </c>
      <c r="E97" s="256">
        <v>11500</v>
      </c>
    </row>
    <row r="98" spans="1:7" x14ac:dyDescent="0.2">
      <c r="B98" s="224">
        <v>3</v>
      </c>
      <c r="C98" s="255">
        <v>25</v>
      </c>
      <c r="D98" s="256">
        <v>6900</v>
      </c>
      <c r="E98" s="256">
        <v>16100</v>
      </c>
    </row>
    <row r="99" spans="1:7" x14ac:dyDescent="0.2">
      <c r="B99" s="35"/>
      <c r="C99" s="257"/>
      <c r="D99" s="258"/>
      <c r="E99" s="258"/>
    </row>
    <row r="100" spans="1:7" x14ac:dyDescent="0.2">
      <c r="A100" s="57" t="s">
        <v>1228</v>
      </c>
      <c r="B100" s="24" t="s">
        <v>169</v>
      </c>
    </row>
    <row r="101" spans="1:7" x14ac:dyDescent="0.2">
      <c r="A101" s="57"/>
      <c r="B101" s="24" t="s">
        <v>27</v>
      </c>
    </row>
    <row r="102" spans="1:7" x14ac:dyDescent="0.2">
      <c r="A102" s="57"/>
      <c r="B102" s="24" t="s">
        <v>345</v>
      </c>
    </row>
    <row r="103" spans="1:7" x14ac:dyDescent="0.2">
      <c r="A103" s="57"/>
      <c r="B103" s="24" t="s">
        <v>168</v>
      </c>
    </row>
    <row r="105" spans="1:7" x14ac:dyDescent="0.2">
      <c r="B105" s="252"/>
      <c r="C105" s="259">
        <v>36161</v>
      </c>
      <c r="D105" s="259">
        <v>36495</v>
      </c>
      <c r="E105" s="259">
        <v>36526</v>
      </c>
      <c r="F105" s="260">
        <v>36678</v>
      </c>
      <c r="G105" s="259">
        <v>36861</v>
      </c>
    </row>
    <row r="106" spans="1:7" x14ac:dyDescent="0.2">
      <c r="B106" s="252" t="s">
        <v>28</v>
      </c>
      <c r="C106" s="261">
        <v>1000</v>
      </c>
      <c r="D106" s="262">
        <v>12000</v>
      </c>
      <c r="E106" s="262">
        <v>20000</v>
      </c>
      <c r="F106" s="262">
        <v>78000</v>
      </c>
      <c r="G106" s="262">
        <v>150000</v>
      </c>
    </row>
    <row r="107" spans="1:7" x14ac:dyDescent="0.2">
      <c r="B107" s="252" t="s">
        <v>29</v>
      </c>
      <c r="C107" s="261">
        <v>5000</v>
      </c>
      <c r="D107" s="262">
        <v>15000</v>
      </c>
      <c r="E107" s="262">
        <v>25000</v>
      </c>
      <c r="F107" s="262">
        <v>89000</v>
      </c>
      <c r="G107" s="262">
        <v>185000</v>
      </c>
    </row>
    <row r="109" spans="1:7" x14ac:dyDescent="0.2">
      <c r="A109" s="57" t="s">
        <v>1229</v>
      </c>
      <c r="B109" s="24" t="s">
        <v>264</v>
      </c>
    </row>
    <row r="110" spans="1:7" x14ac:dyDescent="0.2">
      <c r="A110" s="57"/>
      <c r="B110" s="24" t="s">
        <v>265</v>
      </c>
    </row>
    <row r="111" spans="1:7" x14ac:dyDescent="0.2">
      <c r="A111" s="57"/>
      <c r="B111" s="24" t="s">
        <v>266</v>
      </c>
    </row>
    <row r="112" spans="1:7" x14ac:dyDescent="0.2">
      <c r="A112" s="57"/>
      <c r="B112" s="24" t="s">
        <v>267</v>
      </c>
    </row>
    <row r="114" spans="1:13" x14ac:dyDescent="0.2">
      <c r="B114" s="1" t="s">
        <v>263</v>
      </c>
    </row>
    <row r="115" spans="1:13" x14ac:dyDescent="0.2">
      <c r="B115" s="19" t="s">
        <v>245</v>
      </c>
      <c r="C115" s="20"/>
      <c r="D115" s="716" t="s">
        <v>255</v>
      </c>
      <c r="E115" s="716"/>
      <c r="F115" s="716" t="s">
        <v>257</v>
      </c>
      <c r="G115" s="716"/>
      <c r="H115" s="716" t="s">
        <v>258</v>
      </c>
      <c r="I115" s="716"/>
      <c r="J115" s="716" t="s">
        <v>259</v>
      </c>
      <c r="K115" s="716"/>
      <c r="L115" s="21" t="s">
        <v>260</v>
      </c>
      <c r="M115" s="187"/>
    </row>
    <row r="116" spans="1:13" x14ac:dyDescent="0.2">
      <c r="B116" s="263" t="s">
        <v>246</v>
      </c>
      <c r="C116" s="263"/>
      <c r="D116" s="264" t="s">
        <v>256</v>
      </c>
      <c r="E116" s="265">
        <v>300</v>
      </c>
      <c r="F116" s="264">
        <v>600</v>
      </c>
      <c r="G116" s="265" t="s">
        <v>244</v>
      </c>
      <c r="H116" s="263">
        <v>180</v>
      </c>
      <c r="I116" s="263" t="s">
        <v>243</v>
      </c>
      <c r="J116" s="263">
        <v>8.5</v>
      </c>
      <c r="K116" s="263" t="s">
        <v>243</v>
      </c>
      <c r="L116" s="266">
        <v>140373</v>
      </c>
    </row>
    <row r="117" spans="1:13" x14ac:dyDescent="0.2">
      <c r="B117" s="57" t="s">
        <v>247</v>
      </c>
      <c r="C117" s="57"/>
      <c r="D117" s="57">
        <v>200</v>
      </c>
      <c r="E117" s="267">
        <v>500</v>
      </c>
      <c r="F117" s="57">
        <v>600</v>
      </c>
      <c r="G117" s="267">
        <v>700</v>
      </c>
      <c r="H117" s="57">
        <v>165</v>
      </c>
      <c r="I117" s="267">
        <v>180</v>
      </c>
      <c r="J117" s="268">
        <v>6</v>
      </c>
      <c r="K117" s="269">
        <v>8.5</v>
      </c>
      <c r="L117" s="270">
        <v>265332</v>
      </c>
    </row>
    <row r="118" spans="1:13" x14ac:dyDescent="0.2">
      <c r="B118" s="263" t="s">
        <v>248</v>
      </c>
      <c r="C118" s="263"/>
      <c r="D118" s="263">
        <v>300</v>
      </c>
      <c r="E118" s="271">
        <v>700</v>
      </c>
      <c r="F118" s="263">
        <v>700</v>
      </c>
      <c r="G118" s="271">
        <v>800</v>
      </c>
      <c r="H118" s="263">
        <v>150</v>
      </c>
      <c r="I118" s="271">
        <v>165</v>
      </c>
      <c r="J118" s="272">
        <v>5.5</v>
      </c>
      <c r="K118" s="273">
        <v>7.5</v>
      </c>
      <c r="L118" s="266">
        <v>457063</v>
      </c>
    </row>
    <row r="119" spans="1:13" x14ac:dyDescent="0.2">
      <c r="B119" s="57" t="s">
        <v>249</v>
      </c>
      <c r="C119" s="57"/>
      <c r="D119" s="57">
        <v>400</v>
      </c>
      <c r="E119" s="267">
        <v>800</v>
      </c>
      <c r="F119" s="57">
        <v>800</v>
      </c>
      <c r="G119" s="267">
        <v>900</v>
      </c>
      <c r="H119" s="57">
        <v>130</v>
      </c>
      <c r="I119" s="267">
        <v>160</v>
      </c>
      <c r="J119" s="268">
        <v>5</v>
      </c>
      <c r="K119" s="269">
        <v>7</v>
      </c>
      <c r="L119" s="270">
        <v>401346</v>
      </c>
    </row>
    <row r="120" spans="1:13" x14ac:dyDescent="0.2">
      <c r="B120" s="263" t="s">
        <v>250</v>
      </c>
      <c r="C120" s="263"/>
      <c r="D120" s="263">
        <v>500</v>
      </c>
      <c r="E120" s="271">
        <v>1000</v>
      </c>
      <c r="F120" s="263">
        <v>900</v>
      </c>
      <c r="G120" s="271">
        <v>1050</v>
      </c>
      <c r="H120" s="263">
        <v>110</v>
      </c>
      <c r="I120" s="271">
        <v>130</v>
      </c>
      <c r="J120" s="272">
        <v>4.5</v>
      </c>
      <c r="K120" s="273">
        <v>6.5</v>
      </c>
      <c r="L120" s="266">
        <v>419371</v>
      </c>
    </row>
    <row r="121" spans="1:13" x14ac:dyDescent="0.2">
      <c r="B121" s="57" t="s">
        <v>251</v>
      </c>
      <c r="C121" s="57"/>
      <c r="D121" s="57">
        <v>900</v>
      </c>
      <c r="E121" s="267">
        <v>1300</v>
      </c>
      <c r="F121" s="57">
        <v>1000</v>
      </c>
      <c r="G121" s="267">
        <v>1300</v>
      </c>
      <c r="H121" s="57">
        <v>90</v>
      </c>
      <c r="I121" s="267">
        <v>120</v>
      </c>
      <c r="J121" s="268">
        <v>3.5</v>
      </c>
      <c r="K121" s="269">
        <v>5</v>
      </c>
      <c r="L121" s="270">
        <v>186434</v>
      </c>
    </row>
    <row r="122" spans="1:13" x14ac:dyDescent="0.2">
      <c r="B122" s="263" t="s">
        <v>252</v>
      </c>
      <c r="C122" s="263"/>
      <c r="D122" s="263">
        <v>1250</v>
      </c>
      <c r="E122" s="271">
        <v>1550</v>
      </c>
      <c r="F122" s="263">
        <v>1100</v>
      </c>
      <c r="G122" s="271">
        <v>1600</v>
      </c>
      <c r="H122" s="263">
        <v>70</v>
      </c>
      <c r="I122" s="271">
        <v>100</v>
      </c>
      <c r="J122" s="272">
        <v>2</v>
      </c>
      <c r="K122" s="273">
        <v>4</v>
      </c>
      <c r="L122" s="266">
        <v>41141</v>
      </c>
    </row>
    <row r="123" spans="1:13" x14ac:dyDescent="0.2">
      <c r="B123" s="57" t="s">
        <v>253</v>
      </c>
      <c r="C123" s="57"/>
      <c r="D123" s="57">
        <v>1500</v>
      </c>
      <c r="E123" s="267">
        <v>1800</v>
      </c>
      <c r="F123" s="57">
        <v>1500</v>
      </c>
      <c r="G123" s="267" t="s">
        <v>243</v>
      </c>
      <c r="H123" s="57">
        <v>60</v>
      </c>
      <c r="I123" s="57" t="s">
        <v>244</v>
      </c>
      <c r="J123" s="57">
        <v>2.5</v>
      </c>
      <c r="K123" s="57" t="s">
        <v>244</v>
      </c>
      <c r="L123" s="270">
        <v>20585</v>
      </c>
    </row>
    <row r="124" spans="1:13" x14ac:dyDescent="0.2">
      <c r="B124" s="22" t="s">
        <v>254</v>
      </c>
      <c r="C124" s="22"/>
      <c r="D124" s="22"/>
      <c r="E124" s="22"/>
      <c r="F124" s="22"/>
      <c r="G124" s="22"/>
      <c r="H124" s="22"/>
      <c r="I124" s="22"/>
      <c r="J124" s="22"/>
      <c r="K124" s="22"/>
      <c r="L124" s="23">
        <f>SUM(L116:L123)</f>
        <v>1931645</v>
      </c>
    </row>
    <row r="125" spans="1:13" x14ac:dyDescent="0.2">
      <c r="L125" s="346" t="s">
        <v>262</v>
      </c>
    </row>
    <row r="127" spans="1:13" x14ac:dyDescent="0.2">
      <c r="A127" s="57" t="s">
        <v>1230</v>
      </c>
      <c r="B127" s="24" t="s">
        <v>270</v>
      </c>
    </row>
    <row r="128" spans="1:13" x14ac:dyDescent="0.2">
      <c r="A128" s="57"/>
      <c r="B128" s="24" t="s">
        <v>269</v>
      </c>
    </row>
    <row r="129" spans="1:2" x14ac:dyDescent="0.2">
      <c r="A129" s="57"/>
      <c r="B129" s="24" t="s">
        <v>271</v>
      </c>
    </row>
  </sheetData>
  <mergeCells count="15">
    <mergeCell ref="B7:J7"/>
    <mergeCell ref="C8:F8"/>
    <mergeCell ref="G8:J8"/>
    <mergeCell ref="D115:E115"/>
    <mergeCell ref="F115:G115"/>
    <mergeCell ref="H115:I115"/>
    <mergeCell ref="J115:K115"/>
    <mergeCell ref="B45:B47"/>
    <mergeCell ref="B49:B51"/>
    <mergeCell ref="B41:B43"/>
    <mergeCell ref="B26:F26"/>
    <mergeCell ref="B27:F27"/>
    <mergeCell ref="B29:B31"/>
    <mergeCell ref="B33:B35"/>
    <mergeCell ref="B37:B39"/>
  </mergeCells>
  <phoneticPr fontId="2" type="noConversion"/>
  <pageMargins left="0.75" right="0.75" top="1" bottom="1" header="0.4921259845" footer="0.4921259845"/>
  <pageSetup paperSize="9" orientation="portrait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1"/>
  <sheetViews>
    <sheetView showGridLines="0" workbookViewId="0">
      <selection activeCell="A2" sqref="A2"/>
    </sheetView>
  </sheetViews>
  <sheetFormatPr defaultRowHeight="12.75" x14ac:dyDescent="0.2"/>
  <cols>
    <col min="1" max="1" width="10.6640625" style="24" bestFit="1" customWidth="1"/>
    <col min="2" max="2" width="13.6640625" style="24" customWidth="1"/>
    <col min="3" max="3" width="21.5" style="24" customWidth="1"/>
    <col min="4" max="4" width="5.5" style="24" bestFit="1" customWidth="1"/>
    <col min="5" max="5" width="13.33203125" style="24" bestFit="1" customWidth="1"/>
    <col min="6" max="6" width="12" style="24" customWidth="1"/>
    <col min="7" max="7" width="5" style="24" customWidth="1"/>
    <col min="8" max="8" width="1.83203125" style="24" bestFit="1" customWidth="1"/>
    <col min="9" max="9" width="9.6640625" style="24" bestFit="1" customWidth="1"/>
    <col min="10" max="10" width="10.1640625" style="24" bestFit="1" customWidth="1"/>
    <col min="11" max="11" width="11.83203125" style="24" bestFit="1" customWidth="1"/>
    <col min="12" max="12" width="1.83203125" style="24" bestFit="1" customWidth="1"/>
    <col min="13" max="13" width="17.5" style="24" bestFit="1" customWidth="1"/>
    <col min="14" max="14" width="13.6640625" style="24" customWidth="1"/>
    <col min="15" max="19" width="13.33203125" style="24" customWidth="1"/>
    <col min="20" max="16384" width="9.33203125" style="24"/>
  </cols>
  <sheetData>
    <row r="1" spans="1:6" x14ac:dyDescent="0.2">
      <c r="A1" s="641" t="s">
        <v>100</v>
      </c>
      <c r="B1" s="1" t="s">
        <v>615</v>
      </c>
    </row>
    <row r="3" spans="1:6" x14ac:dyDescent="0.2">
      <c r="A3" s="57" t="s">
        <v>1231</v>
      </c>
      <c r="B3" s="24" t="s">
        <v>275</v>
      </c>
    </row>
    <row r="4" spans="1:6" x14ac:dyDescent="0.2">
      <c r="A4" s="57"/>
      <c r="B4" s="24" t="s">
        <v>386</v>
      </c>
    </row>
    <row r="5" spans="1:6" x14ac:dyDescent="0.2">
      <c r="A5" s="57"/>
      <c r="B5" s="24" t="s">
        <v>273</v>
      </c>
    </row>
    <row r="6" spans="1:6" x14ac:dyDescent="0.2">
      <c r="A6" s="57"/>
      <c r="B6" s="24" t="s">
        <v>274</v>
      </c>
    </row>
    <row r="7" spans="1:6" x14ac:dyDescent="0.2">
      <c r="A7" s="57"/>
      <c r="B7" s="24" t="s">
        <v>30</v>
      </c>
    </row>
    <row r="8" spans="1:6" x14ac:dyDescent="0.2">
      <c r="A8" s="57"/>
      <c r="B8" s="24" t="s">
        <v>33</v>
      </c>
    </row>
    <row r="10" spans="1:6" x14ac:dyDescent="0.2">
      <c r="B10" s="88" t="s">
        <v>31</v>
      </c>
      <c r="C10" s="88"/>
      <c r="D10" s="88"/>
      <c r="E10" s="89" t="s">
        <v>32</v>
      </c>
      <c r="F10" s="90">
        <f ca="1">TODAY()</f>
        <v>41026</v>
      </c>
    </row>
    <row r="11" spans="1:6" ht="13.5" thickBot="1" x14ac:dyDescent="0.25">
      <c r="B11" s="91" t="s">
        <v>819</v>
      </c>
      <c r="C11" s="91" t="s">
        <v>794</v>
      </c>
      <c r="D11" s="92" t="s">
        <v>823</v>
      </c>
      <c r="E11" s="92" t="s">
        <v>820</v>
      </c>
      <c r="F11" s="93" t="s">
        <v>795</v>
      </c>
    </row>
    <row r="12" spans="1:6" x14ac:dyDescent="0.2">
      <c r="B12" s="94"/>
      <c r="C12" s="95" t="str">
        <f>IF(B12="","",VLOOKUP(B12,$B$22:$E$42,2))</f>
        <v/>
      </c>
      <c r="D12" s="96"/>
      <c r="E12" s="97"/>
      <c r="F12" s="98"/>
    </row>
    <row r="13" spans="1:6" x14ac:dyDescent="0.2">
      <c r="B13" s="94"/>
      <c r="C13" s="95" t="str">
        <f>IF(B13="","",VLOOKUP(B13,$B$22:$E$42,2))</f>
        <v/>
      </c>
      <c r="D13" s="96"/>
      <c r="E13" s="97"/>
      <c r="F13" s="98"/>
    </row>
    <row r="14" spans="1:6" x14ac:dyDescent="0.2">
      <c r="B14" s="99"/>
      <c r="C14" s="100" t="str">
        <f>IF(B14="","",VLOOKUP(B14,$B$22:$E$42,2))</f>
        <v/>
      </c>
      <c r="D14" s="101"/>
      <c r="E14" s="102"/>
      <c r="F14" s="103"/>
    </row>
    <row r="15" spans="1:6" x14ac:dyDescent="0.2">
      <c r="B15" s="99"/>
      <c r="C15" s="100" t="str">
        <f>IF(B15="","",VLOOKUP(B15,$B$22:$E$42,2))</f>
        <v/>
      </c>
      <c r="D15" s="101"/>
      <c r="E15" s="102"/>
      <c r="F15" s="103"/>
    </row>
    <row r="16" spans="1:6" ht="13.5" thickBot="1" x14ac:dyDescent="0.25">
      <c r="B16" s="99"/>
      <c r="C16" s="100" t="str">
        <f>IF(B16="","",VLOOKUP(B16,$B$22:$E$42,2))</f>
        <v/>
      </c>
      <c r="D16" s="101"/>
      <c r="E16" s="102"/>
      <c r="F16" s="103"/>
    </row>
    <row r="17" spans="2:6" x14ac:dyDescent="0.2">
      <c r="B17" s="104"/>
      <c r="C17" s="104"/>
      <c r="E17" s="105" t="s">
        <v>821</v>
      </c>
      <c r="F17" s="106"/>
    </row>
    <row r="18" spans="2:6" x14ac:dyDescent="0.2">
      <c r="B18" s="104"/>
      <c r="C18" s="104"/>
      <c r="D18" s="104"/>
      <c r="E18" s="104"/>
    </row>
    <row r="19" spans="2:6" ht="13.5" thickBot="1" x14ac:dyDescent="0.25">
      <c r="B19" s="104"/>
      <c r="C19" s="104"/>
      <c r="D19" s="104"/>
      <c r="E19" s="104"/>
    </row>
    <row r="20" spans="2:6" ht="14.25" thickTop="1" thickBot="1" x14ac:dyDescent="0.25">
      <c r="B20" s="107" t="s">
        <v>822</v>
      </c>
      <c r="C20" s="108"/>
      <c r="D20" s="108"/>
      <c r="E20" s="109"/>
    </row>
    <row r="21" spans="2:6" ht="13.5" thickBot="1" x14ac:dyDescent="0.25">
      <c r="B21" s="110" t="s">
        <v>819</v>
      </c>
      <c r="C21" s="110" t="s">
        <v>794</v>
      </c>
      <c r="D21" s="111" t="s">
        <v>823</v>
      </c>
      <c r="E21" s="111" t="s">
        <v>824</v>
      </c>
    </row>
    <row r="22" spans="2:6" x14ac:dyDescent="0.2">
      <c r="B22" s="112" t="s">
        <v>861</v>
      </c>
      <c r="C22" s="112" t="s">
        <v>860</v>
      </c>
      <c r="D22" s="113" t="s">
        <v>830</v>
      </c>
      <c r="E22" s="114">
        <v>0.28000000000000003</v>
      </c>
    </row>
    <row r="23" spans="2:6" x14ac:dyDescent="0.2">
      <c r="B23" s="112" t="s">
        <v>862</v>
      </c>
      <c r="C23" s="112" t="s">
        <v>863</v>
      </c>
      <c r="D23" s="113" t="s">
        <v>830</v>
      </c>
      <c r="E23" s="114">
        <v>0.25</v>
      </c>
    </row>
    <row r="24" spans="2:6" x14ac:dyDescent="0.2">
      <c r="B24" s="112" t="s">
        <v>864</v>
      </c>
      <c r="C24" s="112" t="s">
        <v>865</v>
      </c>
      <c r="D24" s="113" t="s">
        <v>830</v>
      </c>
      <c r="E24" s="114">
        <v>0.22</v>
      </c>
    </row>
    <row r="25" spans="2:6" x14ac:dyDescent="0.2">
      <c r="B25" s="112" t="s">
        <v>866</v>
      </c>
      <c r="C25" s="112" t="s">
        <v>867</v>
      </c>
      <c r="D25" s="113" t="s">
        <v>830</v>
      </c>
      <c r="E25" s="114">
        <v>0.3</v>
      </c>
    </row>
    <row r="26" spans="2:6" x14ac:dyDescent="0.2">
      <c r="B26" s="112" t="s">
        <v>825</v>
      </c>
      <c r="C26" s="112" t="s">
        <v>826</v>
      </c>
      <c r="D26" s="113" t="s">
        <v>827</v>
      </c>
      <c r="E26" s="114">
        <v>0.64</v>
      </c>
    </row>
    <row r="27" spans="2:6" x14ac:dyDescent="0.2">
      <c r="B27" s="112" t="s">
        <v>828</v>
      </c>
      <c r="C27" s="112" t="s">
        <v>829</v>
      </c>
      <c r="D27" s="113" t="s">
        <v>827</v>
      </c>
      <c r="E27" s="114">
        <v>0.55000000000000004</v>
      </c>
    </row>
    <row r="28" spans="2:6" x14ac:dyDescent="0.2">
      <c r="B28" s="112" t="s">
        <v>868</v>
      </c>
      <c r="C28" s="112" t="s">
        <v>869</v>
      </c>
      <c r="D28" s="113" t="s">
        <v>830</v>
      </c>
      <c r="E28" s="114">
        <v>0.22</v>
      </c>
    </row>
    <row r="29" spans="2:6" x14ac:dyDescent="0.2">
      <c r="B29" s="112" t="s">
        <v>831</v>
      </c>
      <c r="C29" s="112" t="s">
        <v>832</v>
      </c>
      <c r="D29" s="113" t="s">
        <v>827</v>
      </c>
      <c r="E29" s="114">
        <v>0.1</v>
      </c>
    </row>
    <row r="30" spans="2:6" x14ac:dyDescent="0.2">
      <c r="B30" s="112" t="s">
        <v>833</v>
      </c>
      <c r="C30" s="112" t="s">
        <v>834</v>
      </c>
      <c r="D30" s="113" t="s">
        <v>827</v>
      </c>
      <c r="E30" s="114">
        <v>1.1000000000000001</v>
      </c>
    </row>
    <row r="31" spans="2:6" x14ac:dyDescent="0.2">
      <c r="B31" s="112" t="s">
        <v>835</v>
      </c>
      <c r="C31" s="112" t="s">
        <v>836</v>
      </c>
      <c r="D31" s="113" t="s">
        <v>827</v>
      </c>
      <c r="E31" s="114">
        <v>1.25</v>
      </c>
    </row>
    <row r="32" spans="2:6" x14ac:dyDescent="0.2">
      <c r="B32" s="112" t="s">
        <v>837</v>
      </c>
      <c r="C32" s="112" t="s">
        <v>838</v>
      </c>
      <c r="D32" s="113" t="s">
        <v>827</v>
      </c>
      <c r="E32" s="114">
        <v>0.65</v>
      </c>
    </row>
    <row r="33" spans="1:10" x14ac:dyDescent="0.2">
      <c r="B33" s="112" t="s">
        <v>839</v>
      </c>
      <c r="C33" s="112" t="s">
        <v>840</v>
      </c>
      <c r="D33" s="113" t="s">
        <v>827</v>
      </c>
      <c r="E33" s="114">
        <v>1.05</v>
      </c>
    </row>
    <row r="34" spans="1:10" x14ac:dyDescent="0.2">
      <c r="B34" s="112" t="s">
        <v>841</v>
      </c>
      <c r="C34" s="112" t="s">
        <v>842</v>
      </c>
      <c r="D34" s="113" t="s">
        <v>827</v>
      </c>
      <c r="E34" s="114">
        <v>0.76</v>
      </c>
    </row>
    <row r="35" spans="1:10" x14ac:dyDescent="0.2">
      <c r="B35" s="112" t="s">
        <v>843</v>
      </c>
      <c r="C35" s="112" t="s">
        <v>844</v>
      </c>
      <c r="D35" s="113" t="s">
        <v>827</v>
      </c>
      <c r="E35" s="114">
        <v>1.05</v>
      </c>
    </row>
    <row r="36" spans="1:10" x14ac:dyDescent="0.2">
      <c r="B36" s="112" t="s">
        <v>845</v>
      </c>
      <c r="C36" s="112" t="s">
        <v>846</v>
      </c>
      <c r="D36" s="113" t="s">
        <v>827</v>
      </c>
      <c r="E36" s="114">
        <v>1.25</v>
      </c>
    </row>
    <row r="37" spans="1:10" x14ac:dyDescent="0.2">
      <c r="B37" s="112" t="s">
        <v>847</v>
      </c>
      <c r="C37" s="112" t="s">
        <v>848</v>
      </c>
      <c r="D37" s="113" t="s">
        <v>827</v>
      </c>
      <c r="E37" s="114">
        <v>0.99</v>
      </c>
    </row>
    <row r="38" spans="1:10" x14ac:dyDescent="0.2">
      <c r="B38" s="112" t="s">
        <v>849</v>
      </c>
      <c r="C38" s="112" t="s">
        <v>850</v>
      </c>
      <c r="D38" s="113" t="s">
        <v>851</v>
      </c>
      <c r="E38" s="114">
        <v>4.25</v>
      </c>
    </row>
    <row r="39" spans="1:10" x14ac:dyDescent="0.2">
      <c r="B39" s="112" t="s">
        <v>852</v>
      </c>
      <c r="C39" s="112" t="s">
        <v>853</v>
      </c>
      <c r="D39" s="113" t="s">
        <v>851</v>
      </c>
      <c r="E39" s="114">
        <v>4.75</v>
      </c>
    </row>
    <row r="40" spans="1:10" x14ac:dyDescent="0.2">
      <c r="B40" s="112" t="s">
        <v>854</v>
      </c>
      <c r="C40" s="112" t="s">
        <v>855</v>
      </c>
      <c r="D40" s="113" t="s">
        <v>851</v>
      </c>
      <c r="E40" s="114">
        <v>5.25</v>
      </c>
    </row>
    <row r="41" spans="1:10" x14ac:dyDescent="0.2">
      <c r="B41" s="112" t="s">
        <v>856</v>
      </c>
      <c r="C41" s="112" t="s">
        <v>857</v>
      </c>
      <c r="D41" s="113" t="s">
        <v>851</v>
      </c>
      <c r="E41" s="114">
        <v>3.8</v>
      </c>
    </row>
    <row r="42" spans="1:10" ht="13.5" thickBot="1" x14ac:dyDescent="0.25">
      <c r="B42" s="115" t="s">
        <v>858</v>
      </c>
      <c r="C42" s="115" t="s">
        <v>859</v>
      </c>
      <c r="D42" s="116" t="s">
        <v>851</v>
      </c>
      <c r="E42" s="117">
        <v>4.1500000000000004</v>
      </c>
    </row>
    <row r="43" spans="1:10" ht="13.5" thickTop="1" x14ac:dyDescent="0.2"/>
    <row r="44" spans="1:10" x14ac:dyDescent="0.2">
      <c r="H44" s="118"/>
    </row>
    <row r="45" spans="1:10" x14ac:dyDescent="0.2">
      <c r="A45" s="57" t="s">
        <v>1232</v>
      </c>
      <c r="B45" s="24" t="s">
        <v>34</v>
      </c>
    </row>
    <row r="46" spans="1:10" x14ac:dyDescent="0.2">
      <c r="A46" s="57"/>
      <c r="B46" s="24" t="s">
        <v>389</v>
      </c>
    </row>
    <row r="47" spans="1:10" x14ac:dyDescent="0.2">
      <c r="A47" s="57"/>
      <c r="B47" s="24" t="s">
        <v>35</v>
      </c>
    </row>
    <row r="48" spans="1:10" ht="13.5" thickBot="1" x14ac:dyDescent="0.25">
      <c r="G48" s="26" t="s">
        <v>445</v>
      </c>
      <c r="H48" s="26"/>
      <c r="I48" s="26"/>
      <c r="J48" s="26"/>
    </row>
    <row r="49" spans="3:10" ht="13.5" thickBot="1" x14ac:dyDescent="0.25">
      <c r="C49" s="24" t="s">
        <v>791</v>
      </c>
      <c r="E49" s="119">
        <v>17</v>
      </c>
      <c r="G49" s="120" t="s">
        <v>444</v>
      </c>
      <c r="H49" s="121"/>
      <c r="I49" s="121"/>
      <c r="J49" s="122"/>
    </row>
    <row r="50" spans="3:10" ht="14.25" thickTop="1" thickBot="1" x14ac:dyDescent="0.25">
      <c r="C50" s="24" t="s">
        <v>793</v>
      </c>
      <c r="E50" s="123"/>
      <c r="G50" s="124" t="s">
        <v>792</v>
      </c>
      <c r="H50" s="125"/>
      <c r="I50" s="125"/>
      <c r="J50" s="126" t="s">
        <v>870</v>
      </c>
    </row>
    <row r="51" spans="3:10" x14ac:dyDescent="0.2">
      <c r="G51" s="127">
        <v>1</v>
      </c>
      <c r="H51" s="35" t="s">
        <v>529</v>
      </c>
      <c r="I51" s="128">
        <v>5</v>
      </c>
      <c r="J51" s="129">
        <v>0.26</v>
      </c>
    </row>
    <row r="52" spans="3:10" x14ac:dyDescent="0.2">
      <c r="G52" s="127">
        <v>6</v>
      </c>
      <c r="H52" s="35" t="s">
        <v>529</v>
      </c>
      <c r="I52" s="128">
        <v>10</v>
      </c>
      <c r="J52" s="129">
        <v>0.4</v>
      </c>
    </row>
    <row r="53" spans="3:10" x14ac:dyDescent="0.2">
      <c r="G53" s="127">
        <v>11</v>
      </c>
      <c r="H53" s="35" t="s">
        <v>529</v>
      </c>
      <c r="I53" s="128">
        <v>15</v>
      </c>
      <c r="J53" s="129">
        <v>0.6</v>
      </c>
    </row>
    <row r="54" spans="3:10" x14ac:dyDescent="0.2">
      <c r="G54" s="127">
        <v>16</v>
      </c>
      <c r="H54" s="35" t="s">
        <v>529</v>
      </c>
      <c r="I54" s="128">
        <v>20</v>
      </c>
      <c r="J54" s="129">
        <v>0.8</v>
      </c>
    </row>
    <row r="55" spans="3:10" x14ac:dyDescent="0.2">
      <c r="G55" s="127">
        <v>21</v>
      </c>
      <c r="H55" s="35" t="s">
        <v>529</v>
      </c>
      <c r="I55" s="128">
        <v>25</v>
      </c>
      <c r="J55" s="129">
        <v>1.06</v>
      </c>
    </row>
    <row r="56" spans="3:10" x14ac:dyDescent="0.2">
      <c r="G56" s="127">
        <v>26</v>
      </c>
      <c r="H56" s="35" t="s">
        <v>529</v>
      </c>
      <c r="I56" s="128">
        <v>30</v>
      </c>
      <c r="J56" s="129">
        <v>1.18</v>
      </c>
    </row>
    <row r="57" spans="3:10" x14ac:dyDescent="0.2">
      <c r="G57" s="127">
        <v>31</v>
      </c>
      <c r="H57" s="35" t="s">
        <v>529</v>
      </c>
      <c r="I57" s="128">
        <v>35</v>
      </c>
      <c r="J57" s="129">
        <v>1.38</v>
      </c>
    </row>
    <row r="58" spans="3:10" x14ac:dyDescent="0.2">
      <c r="G58" s="127">
        <v>36</v>
      </c>
      <c r="H58" s="35" t="s">
        <v>529</v>
      </c>
      <c r="I58" s="128">
        <v>40</v>
      </c>
      <c r="J58" s="129">
        <v>1.58</v>
      </c>
    </row>
    <row r="59" spans="3:10" x14ac:dyDescent="0.2">
      <c r="G59" s="127">
        <v>41</v>
      </c>
      <c r="H59" s="35" t="s">
        <v>529</v>
      </c>
      <c r="I59" s="128">
        <v>45</v>
      </c>
      <c r="J59" s="129">
        <v>1.92</v>
      </c>
    </row>
    <row r="60" spans="3:10" x14ac:dyDescent="0.2">
      <c r="G60" s="127">
        <v>46</v>
      </c>
      <c r="H60" s="35" t="s">
        <v>529</v>
      </c>
      <c r="I60" s="128">
        <v>50</v>
      </c>
      <c r="J60" s="129">
        <v>2.1800000000000002</v>
      </c>
    </row>
    <row r="61" spans="3:10" x14ac:dyDescent="0.2">
      <c r="G61" s="127">
        <v>51</v>
      </c>
      <c r="H61" s="35" t="s">
        <v>529</v>
      </c>
      <c r="I61" s="128">
        <v>55</v>
      </c>
      <c r="J61" s="129">
        <v>2.52</v>
      </c>
    </row>
    <row r="62" spans="3:10" x14ac:dyDescent="0.2">
      <c r="G62" s="127">
        <v>56</v>
      </c>
      <c r="H62" s="35" t="s">
        <v>529</v>
      </c>
      <c r="I62" s="128">
        <v>60</v>
      </c>
      <c r="J62" s="129">
        <v>2.72</v>
      </c>
    </row>
    <row r="63" spans="3:10" x14ac:dyDescent="0.2">
      <c r="G63" s="127">
        <v>61</v>
      </c>
      <c r="H63" s="35" t="s">
        <v>529</v>
      </c>
      <c r="I63" s="128">
        <v>65</v>
      </c>
      <c r="J63" s="129">
        <v>2.98</v>
      </c>
    </row>
    <row r="64" spans="3:10" x14ac:dyDescent="0.2">
      <c r="G64" s="127">
        <v>66</v>
      </c>
      <c r="H64" s="35" t="s">
        <v>529</v>
      </c>
      <c r="I64" s="128">
        <v>70</v>
      </c>
      <c r="J64" s="129">
        <v>3.18</v>
      </c>
    </row>
    <row r="65" spans="1:10" x14ac:dyDescent="0.2">
      <c r="G65" s="127">
        <v>71</v>
      </c>
      <c r="H65" s="35" t="s">
        <v>529</v>
      </c>
      <c r="I65" s="128">
        <v>80</v>
      </c>
      <c r="J65" s="129">
        <v>3.72</v>
      </c>
    </row>
    <row r="66" spans="1:10" x14ac:dyDescent="0.2">
      <c r="G66" s="127">
        <v>81</v>
      </c>
      <c r="H66" s="35" t="s">
        <v>529</v>
      </c>
      <c r="I66" s="128">
        <v>90</v>
      </c>
      <c r="J66" s="129">
        <v>4.18</v>
      </c>
    </row>
    <row r="67" spans="1:10" ht="13.5" thickBot="1" x14ac:dyDescent="0.25">
      <c r="G67" s="130">
        <v>91</v>
      </c>
      <c r="H67" s="30" t="s">
        <v>529</v>
      </c>
      <c r="I67" s="131">
        <v>100</v>
      </c>
      <c r="J67" s="132">
        <v>4.78</v>
      </c>
    </row>
    <row r="68" spans="1:10" x14ac:dyDescent="0.2">
      <c r="G68" s="133"/>
      <c r="H68" s="35"/>
      <c r="I68" s="128"/>
      <c r="J68" s="134"/>
    </row>
    <row r="70" spans="1:10" x14ac:dyDescent="0.2">
      <c r="A70" s="57" t="s">
        <v>1233</v>
      </c>
      <c r="B70" s="24" t="s">
        <v>325</v>
      </c>
    </row>
    <row r="72" spans="1:10" x14ac:dyDescent="0.2">
      <c r="B72" s="24" t="s">
        <v>226</v>
      </c>
      <c r="F72" s="412"/>
      <c r="G72" s="412"/>
      <c r="H72" s="412"/>
      <c r="I72" s="412" t="s">
        <v>328</v>
      </c>
    </row>
    <row r="73" spans="1:10" x14ac:dyDescent="0.2">
      <c r="B73" s="413" t="s">
        <v>223</v>
      </c>
      <c r="C73" s="135" t="s">
        <v>224</v>
      </c>
      <c r="D73" s="136"/>
      <c r="E73" s="137" t="s">
        <v>225</v>
      </c>
      <c r="F73" s="138" t="s">
        <v>36</v>
      </c>
      <c r="G73" s="139"/>
      <c r="H73" s="140"/>
      <c r="I73" s="137" t="s">
        <v>37</v>
      </c>
    </row>
    <row r="74" spans="1:10" x14ac:dyDescent="0.2">
      <c r="B74" s="413" t="s">
        <v>227</v>
      </c>
      <c r="C74" s="135" t="s">
        <v>287</v>
      </c>
      <c r="D74" s="136"/>
      <c r="E74" s="141">
        <v>2500</v>
      </c>
      <c r="F74" s="142" t="s">
        <v>298</v>
      </c>
      <c r="G74" s="143"/>
      <c r="H74" s="144"/>
      <c r="I74" s="145">
        <v>50.1</v>
      </c>
    </row>
    <row r="75" spans="1:10" x14ac:dyDescent="0.2">
      <c r="B75" s="413" t="s">
        <v>228</v>
      </c>
      <c r="C75" s="135" t="s">
        <v>288</v>
      </c>
      <c r="D75" s="136"/>
      <c r="E75" s="141">
        <v>2000</v>
      </c>
      <c r="F75" s="142" t="s">
        <v>299</v>
      </c>
      <c r="G75" s="143"/>
      <c r="H75" s="144"/>
      <c r="I75" s="145">
        <v>47.14</v>
      </c>
    </row>
    <row r="76" spans="1:10" x14ac:dyDescent="0.2">
      <c r="B76" s="413" t="s">
        <v>229</v>
      </c>
      <c r="C76" s="135" t="s">
        <v>289</v>
      </c>
      <c r="D76" s="136"/>
      <c r="E76" s="141">
        <v>2500</v>
      </c>
      <c r="F76" s="142" t="s">
        <v>313</v>
      </c>
      <c r="G76" s="143"/>
      <c r="H76" s="144"/>
      <c r="I76" s="145">
        <v>52.5</v>
      </c>
    </row>
    <row r="77" spans="1:10" x14ac:dyDescent="0.2">
      <c r="B77" s="413" t="s">
        <v>276</v>
      </c>
      <c r="C77" s="135" t="s">
        <v>290</v>
      </c>
      <c r="D77" s="136"/>
      <c r="E77" s="141">
        <v>2500</v>
      </c>
      <c r="F77" s="142" t="s">
        <v>314</v>
      </c>
      <c r="G77" s="143"/>
      <c r="H77" s="144"/>
      <c r="I77" s="145">
        <v>50.12</v>
      </c>
    </row>
    <row r="78" spans="1:10" x14ac:dyDescent="0.2">
      <c r="B78" s="413" t="s">
        <v>277</v>
      </c>
      <c r="C78" s="135" t="s">
        <v>291</v>
      </c>
      <c r="D78" s="136"/>
      <c r="E78" s="141">
        <v>6000</v>
      </c>
      <c r="F78" s="142" t="s">
        <v>315</v>
      </c>
      <c r="G78" s="143"/>
      <c r="H78" s="144"/>
      <c r="I78" s="145">
        <v>87.96</v>
      </c>
    </row>
    <row r="79" spans="1:10" x14ac:dyDescent="0.2">
      <c r="B79" s="413" t="s">
        <v>278</v>
      </c>
      <c r="C79" s="135" t="s">
        <v>292</v>
      </c>
      <c r="D79" s="136"/>
      <c r="E79" s="141">
        <v>2500</v>
      </c>
      <c r="F79" s="142" t="s">
        <v>316</v>
      </c>
      <c r="G79" s="143"/>
      <c r="H79" s="144"/>
      <c r="I79" s="145">
        <v>41.49</v>
      </c>
    </row>
    <row r="80" spans="1:10" x14ac:dyDescent="0.2">
      <c r="B80" s="413" t="s">
        <v>279</v>
      </c>
      <c r="C80" s="135" t="s">
        <v>292</v>
      </c>
      <c r="D80" s="136"/>
      <c r="E80" s="141">
        <v>3500</v>
      </c>
      <c r="F80" s="142" t="s">
        <v>317</v>
      </c>
      <c r="G80" s="143"/>
      <c r="H80" s="144"/>
      <c r="I80" s="145">
        <v>51.45</v>
      </c>
    </row>
    <row r="81" spans="1:10" x14ac:dyDescent="0.2">
      <c r="B81" s="413" t="s">
        <v>280</v>
      </c>
      <c r="C81" s="135" t="s">
        <v>293</v>
      </c>
      <c r="D81" s="136"/>
      <c r="E81" s="141">
        <v>3000</v>
      </c>
      <c r="F81" s="142" t="s">
        <v>318</v>
      </c>
      <c r="G81" s="143"/>
      <c r="H81" s="144"/>
      <c r="I81" s="145">
        <v>57.09</v>
      </c>
    </row>
    <row r="82" spans="1:10" x14ac:dyDescent="0.2">
      <c r="B82" s="413" t="s">
        <v>281</v>
      </c>
      <c r="C82" s="135" t="s">
        <v>293</v>
      </c>
      <c r="D82" s="136"/>
      <c r="E82" s="141">
        <v>7000</v>
      </c>
      <c r="F82" s="142" t="s">
        <v>319</v>
      </c>
      <c r="G82" s="143"/>
      <c r="H82" s="144"/>
      <c r="I82" s="145">
        <v>104.56</v>
      </c>
    </row>
    <row r="83" spans="1:10" x14ac:dyDescent="0.2">
      <c r="B83" s="413" t="s">
        <v>282</v>
      </c>
      <c r="C83" s="135" t="s">
        <v>294</v>
      </c>
      <c r="D83" s="136"/>
      <c r="E83" s="141">
        <v>6500</v>
      </c>
      <c r="F83" s="142" t="s">
        <v>322</v>
      </c>
      <c r="G83" s="143"/>
      <c r="H83" s="144"/>
      <c r="I83" s="145">
        <v>95</v>
      </c>
    </row>
    <row r="84" spans="1:10" x14ac:dyDescent="0.2">
      <c r="B84" s="413" t="s">
        <v>283</v>
      </c>
      <c r="C84" s="135" t="s">
        <v>294</v>
      </c>
      <c r="D84" s="136"/>
      <c r="E84" s="141">
        <v>13000</v>
      </c>
      <c r="F84" s="142" t="s">
        <v>323</v>
      </c>
      <c r="G84" s="143"/>
      <c r="H84" s="144"/>
      <c r="I84" s="145">
        <v>160</v>
      </c>
    </row>
    <row r="85" spans="1:10" x14ac:dyDescent="0.2">
      <c r="B85" s="413" t="s">
        <v>284</v>
      </c>
      <c r="C85" s="135" t="s">
        <v>295</v>
      </c>
      <c r="D85" s="136"/>
      <c r="E85" s="141">
        <v>5000</v>
      </c>
      <c r="F85" s="142" t="s">
        <v>321</v>
      </c>
      <c r="G85" s="143"/>
      <c r="H85" s="144"/>
      <c r="I85" s="145">
        <v>73.5</v>
      </c>
    </row>
    <row r="86" spans="1:10" x14ac:dyDescent="0.2">
      <c r="B86" s="413" t="s">
        <v>285</v>
      </c>
      <c r="C86" s="135" t="s">
        <v>296</v>
      </c>
      <c r="D86" s="136"/>
      <c r="E86" s="141">
        <v>12000</v>
      </c>
      <c r="F86" s="142" t="s">
        <v>320</v>
      </c>
      <c r="G86" s="143"/>
      <c r="H86" s="144"/>
      <c r="I86" s="145">
        <v>153</v>
      </c>
    </row>
    <row r="87" spans="1:10" x14ac:dyDescent="0.2">
      <c r="B87" s="413" t="s">
        <v>286</v>
      </c>
      <c r="C87" s="135" t="s">
        <v>297</v>
      </c>
      <c r="D87" s="136"/>
      <c r="E87" s="141">
        <v>12000</v>
      </c>
      <c r="F87" s="142" t="s">
        <v>324</v>
      </c>
      <c r="G87" s="143"/>
      <c r="H87" s="144"/>
      <c r="I87" s="145">
        <v>112</v>
      </c>
    </row>
    <row r="88" spans="1:10" x14ac:dyDescent="0.2">
      <c r="E88" s="118"/>
      <c r="F88" s="118"/>
      <c r="G88" s="118"/>
      <c r="I88" s="346" t="s">
        <v>326</v>
      </c>
      <c r="J88" s="346"/>
    </row>
    <row r="89" spans="1:10" ht="13.5" thickBot="1" x14ac:dyDescent="0.25">
      <c r="E89" s="118"/>
      <c r="F89" s="118"/>
      <c r="G89" s="118"/>
    </row>
    <row r="90" spans="1:10" ht="13.5" thickBot="1" x14ac:dyDescent="0.25">
      <c r="B90" s="146" t="s">
        <v>223</v>
      </c>
      <c r="C90" s="147" t="s">
        <v>36</v>
      </c>
      <c r="D90" s="148"/>
      <c r="E90" s="149" t="s">
        <v>327</v>
      </c>
    </row>
    <row r="91" spans="1:10" ht="13.5" thickBot="1" x14ac:dyDescent="0.25">
      <c r="B91" s="414"/>
      <c r="C91" s="150"/>
      <c r="D91" s="151"/>
      <c r="E91" s="152"/>
    </row>
    <row r="92" spans="1:10" x14ac:dyDescent="0.2">
      <c r="E92" s="118"/>
      <c r="F92" s="118"/>
      <c r="G92" s="118"/>
    </row>
    <row r="93" spans="1:10" x14ac:dyDescent="0.2">
      <c r="E93" s="118"/>
      <c r="F93" s="118"/>
      <c r="G93" s="118"/>
    </row>
    <row r="94" spans="1:10" x14ac:dyDescent="0.2">
      <c r="A94" s="57" t="s">
        <v>1234</v>
      </c>
      <c r="B94" s="24" t="s">
        <v>140</v>
      </c>
      <c r="E94" s="118"/>
      <c r="F94" s="118"/>
      <c r="G94" s="118"/>
    </row>
    <row r="95" spans="1:10" x14ac:dyDescent="0.2">
      <c r="A95" s="57"/>
      <c r="B95" s="24" t="s">
        <v>141</v>
      </c>
      <c r="E95" s="118"/>
      <c r="F95" s="118"/>
      <c r="G95" s="118"/>
    </row>
    <row r="96" spans="1:10" x14ac:dyDescent="0.2">
      <c r="A96" s="58" t="s">
        <v>758</v>
      </c>
      <c r="B96" s="24" t="s">
        <v>142</v>
      </c>
      <c r="E96" s="118"/>
      <c r="F96" s="118"/>
      <c r="G96" s="118"/>
    </row>
    <row r="97" spans="1:18" x14ac:dyDescent="0.2">
      <c r="A97" s="58" t="s">
        <v>759</v>
      </c>
      <c r="B97" s="24" t="s">
        <v>139</v>
      </c>
      <c r="E97" s="118"/>
      <c r="F97" s="118"/>
      <c r="G97" s="118"/>
    </row>
    <row r="98" spans="1:18" x14ac:dyDescent="0.2">
      <c r="A98" s="58" t="s">
        <v>760</v>
      </c>
      <c r="B98" s="24" t="s">
        <v>449</v>
      </c>
      <c r="E98" s="118"/>
      <c r="F98" s="118"/>
      <c r="G98" s="118"/>
    </row>
    <row r="99" spans="1:18" x14ac:dyDescent="0.2">
      <c r="A99" s="58" t="s">
        <v>761</v>
      </c>
      <c r="B99" s="24" t="s">
        <v>143</v>
      </c>
      <c r="E99" s="118"/>
      <c r="F99" s="118"/>
      <c r="G99" s="118"/>
    </row>
    <row r="100" spans="1:18" x14ac:dyDescent="0.2">
      <c r="A100" s="153"/>
      <c r="E100" s="118"/>
      <c r="F100" s="118"/>
      <c r="G100" s="118"/>
    </row>
    <row r="101" spans="1:18" ht="13.5" thickBot="1" x14ac:dyDescent="0.25">
      <c r="E101" s="118"/>
      <c r="F101" s="118"/>
      <c r="G101" s="118"/>
      <c r="K101" s="650" t="s">
        <v>272</v>
      </c>
      <c r="L101" s="650"/>
      <c r="M101" s="650"/>
      <c r="N101" s="650"/>
      <c r="O101" s="650"/>
      <c r="P101" s="650"/>
      <c r="Q101" s="650"/>
      <c r="R101" s="650"/>
    </row>
    <row r="102" spans="1:18" ht="14.25" customHeight="1" x14ac:dyDescent="0.2">
      <c r="B102" s="722" t="s">
        <v>758</v>
      </c>
      <c r="C102" s="154" t="s">
        <v>136</v>
      </c>
      <c r="D102" s="155"/>
      <c r="E102" s="156"/>
      <c r="F102" s="157"/>
      <c r="G102" s="157"/>
      <c r="H102" s="158"/>
      <c r="K102" s="723" t="s">
        <v>446</v>
      </c>
      <c r="L102" s="724"/>
      <c r="M102" s="724"/>
      <c r="N102" s="729" t="s">
        <v>134</v>
      </c>
      <c r="O102" s="729" t="s">
        <v>447</v>
      </c>
      <c r="P102" s="729"/>
      <c r="Q102" s="729" t="s">
        <v>448</v>
      </c>
      <c r="R102" s="732"/>
    </row>
    <row r="103" spans="1:18" x14ac:dyDescent="0.2">
      <c r="B103" s="734"/>
      <c r="C103" s="159" t="s">
        <v>135</v>
      </c>
      <c r="D103" s="160"/>
      <c r="E103" s="161"/>
      <c r="F103" s="157"/>
      <c r="G103" s="162"/>
      <c r="H103" s="51"/>
      <c r="K103" s="725"/>
      <c r="L103" s="726"/>
      <c r="M103" s="726"/>
      <c r="N103" s="730"/>
      <c r="O103" s="730"/>
      <c r="P103" s="730"/>
      <c r="Q103" s="730"/>
      <c r="R103" s="733"/>
    </row>
    <row r="104" spans="1:18" ht="13.5" thickBot="1" x14ac:dyDescent="0.25">
      <c r="B104" s="734"/>
      <c r="C104" s="163" t="s">
        <v>137</v>
      </c>
      <c r="D104" s="164"/>
      <c r="E104" s="165"/>
      <c r="F104" s="157"/>
      <c r="G104" s="162"/>
      <c r="H104" s="51"/>
      <c r="K104" s="727"/>
      <c r="L104" s="728"/>
      <c r="M104" s="728"/>
      <c r="N104" s="731"/>
      <c r="O104" s="166" t="s">
        <v>132</v>
      </c>
      <c r="P104" s="167" t="s">
        <v>133</v>
      </c>
      <c r="Q104" s="166" t="s">
        <v>132</v>
      </c>
      <c r="R104" s="168" t="s">
        <v>133</v>
      </c>
    </row>
    <row r="105" spans="1:18" ht="13.5" thickBot="1" x14ac:dyDescent="0.25">
      <c r="D105" s="157"/>
      <c r="E105" s="157"/>
      <c r="F105" s="157"/>
      <c r="G105" s="162"/>
      <c r="H105" s="51"/>
      <c r="K105" s="169">
        <v>0</v>
      </c>
      <c r="L105" s="170" t="s">
        <v>529</v>
      </c>
      <c r="M105" s="171">
        <v>2110</v>
      </c>
      <c r="N105" s="172" t="s">
        <v>128</v>
      </c>
      <c r="O105" s="173">
        <v>1.7426999999999999</v>
      </c>
      <c r="P105" s="174">
        <f>ROUND(O105*1.19,4)</f>
        <v>2.0737999999999999</v>
      </c>
      <c r="Q105" s="173">
        <v>5.11E-2</v>
      </c>
      <c r="R105" s="175">
        <f>ROUND(Q105*1.19,4)</f>
        <v>6.08E-2</v>
      </c>
    </row>
    <row r="106" spans="1:18" x14ac:dyDescent="0.2">
      <c r="B106" s="722" t="s">
        <v>759</v>
      </c>
      <c r="C106" s="154" t="s">
        <v>138</v>
      </c>
      <c r="D106" s="155"/>
      <c r="E106" s="176"/>
      <c r="F106" s="157"/>
      <c r="G106" s="162"/>
      <c r="H106" s="51"/>
      <c r="K106" s="177">
        <v>2110</v>
      </c>
      <c r="L106" s="178" t="s">
        <v>529</v>
      </c>
      <c r="M106" s="179">
        <v>17935</v>
      </c>
      <c r="N106" s="180" t="s">
        <v>129</v>
      </c>
      <c r="O106" s="181">
        <v>4.1383000000000001</v>
      </c>
      <c r="P106" s="182">
        <f>ROUND(O106*1.19,4)</f>
        <v>4.9245999999999999</v>
      </c>
      <c r="Q106" s="181">
        <v>3.7199999999999997E-2</v>
      </c>
      <c r="R106" s="183">
        <f>ROUND(Q106*1.19,4)</f>
        <v>4.4299999999999999E-2</v>
      </c>
    </row>
    <row r="107" spans="1:18" ht="13.5" thickBot="1" x14ac:dyDescent="0.25">
      <c r="B107" s="722"/>
      <c r="C107" s="163" t="s">
        <v>137</v>
      </c>
      <c r="D107" s="184"/>
      <c r="E107" s="185"/>
      <c r="F107" s="186"/>
      <c r="G107" s="186"/>
      <c r="K107" s="177">
        <v>17935</v>
      </c>
      <c r="L107" s="178" t="s">
        <v>529</v>
      </c>
      <c r="M107" s="179">
        <v>68575</v>
      </c>
      <c r="N107" s="180" t="s">
        <v>130</v>
      </c>
      <c r="O107" s="181">
        <v>6.4423000000000004</v>
      </c>
      <c r="P107" s="182">
        <f>ROUND(O107*1.19,4)</f>
        <v>7.6662999999999997</v>
      </c>
      <c r="Q107" s="181">
        <v>3.5900000000000001E-2</v>
      </c>
      <c r="R107" s="183">
        <f>ROUND(Q107*1.19,4)</f>
        <v>4.2700000000000002E-2</v>
      </c>
    </row>
    <row r="108" spans="1:18" ht="13.5" thickBot="1" x14ac:dyDescent="0.25">
      <c r="C108" s="187"/>
      <c r="D108" s="187"/>
      <c r="E108" s="186"/>
      <c r="F108" s="186"/>
      <c r="G108" s="186"/>
      <c r="K108" s="188">
        <v>68575</v>
      </c>
      <c r="L108" s="184"/>
      <c r="M108" s="189"/>
      <c r="N108" s="190" t="s">
        <v>131</v>
      </c>
      <c r="O108" s="191">
        <v>19.747699999999998</v>
      </c>
      <c r="P108" s="192">
        <f>ROUND(O108*1.19,4)</f>
        <v>23.4998</v>
      </c>
      <c r="Q108" s="191">
        <v>3.6499999999999998E-2</v>
      </c>
      <c r="R108" s="193">
        <f>ROUND(Q108*1.19,4)</f>
        <v>4.3400000000000001E-2</v>
      </c>
    </row>
    <row r="109" spans="1:18" x14ac:dyDescent="0.2">
      <c r="E109" s="118"/>
      <c r="F109" s="118"/>
      <c r="G109" s="118"/>
    </row>
    <row r="110" spans="1:18" x14ac:dyDescent="0.2">
      <c r="E110" s="118"/>
      <c r="F110" s="118"/>
      <c r="G110" s="118"/>
    </row>
    <row r="111" spans="1:18" x14ac:dyDescent="0.2">
      <c r="A111" s="57" t="s">
        <v>1235</v>
      </c>
      <c r="B111" s="24" t="s">
        <v>127</v>
      </c>
      <c r="E111" s="118"/>
      <c r="F111" s="118"/>
      <c r="G111" s="118"/>
    </row>
    <row r="112" spans="1:18" ht="13.5" thickBot="1" x14ac:dyDescent="0.25">
      <c r="A112" s="57"/>
      <c r="B112" s="24" t="s">
        <v>124</v>
      </c>
      <c r="E112" s="118"/>
      <c r="F112" s="118"/>
      <c r="G112" s="118"/>
      <c r="M112" s="706" t="s">
        <v>119</v>
      </c>
      <c r="N112" s="706"/>
      <c r="O112" s="706"/>
      <c r="P112" s="706"/>
      <c r="Q112" s="706"/>
      <c r="R112" s="706"/>
    </row>
    <row r="113" spans="1:18" ht="13.5" thickTop="1" x14ac:dyDescent="0.2">
      <c r="A113" s="57"/>
      <c r="B113" s="24" t="s">
        <v>126</v>
      </c>
      <c r="E113" s="118"/>
      <c r="F113" s="118"/>
      <c r="G113" s="118"/>
      <c r="M113" s="2" t="s">
        <v>112</v>
      </c>
      <c r="N113" s="3" t="s">
        <v>67</v>
      </c>
      <c r="O113" s="194"/>
      <c r="P113" s="194"/>
      <c r="Q113" s="194"/>
      <c r="R113" s="195"/>
    </row>
    <row r="114" spans="1:18" ht="13.5" thickBot="1" x14ac:dyDescent="0.25">
      <c r="A114" s="57"/>
      <c r="B114" s="24" t="s">
        <v>125</v>
      </c>
      <c r="E114" s="118"/>
      <c r="F114" s="118"/>
      <c r="G114" s="118"/>
      <c r="M114" s="4" t="s">
        <v>113</v>
      </c>
      <c r="N114" s="5" t="s">
        <v>114</v>
      </c>
      <c r="O114" s="6" t="s">
        <v>115</v>
      </c>
      <c r="P114" s="6" t="s">
        <v>116</v>
      </c>
      <c r="Q114" s="6" t="s">
        <v>117</v>
      </c>
      <c r="R114" s="7" t="s">
        <v>118</v>
      </c>
    </row>
    <row r="115" spans="1:18" ht="14.25" thickTop="1" thickBot="1" x14ac:dyDescent="0.25">
      <c r="E115" s="118"/>
      <c r="F115" s="118"/>
      <c r="G115" s="118"/>
      <c r="M115" s="8">
        <v>8</v>
      </c>
      <c r="N115" s="196">
        <v>2.89</v>
      </c>
      <c r="O115" s="197">
        <v>3.09</v>
      </c>
      <c r="P115" s="197">
        <v>2.4900000000000002</v>
      </c>
      <c r="Q115" s="197">
        <v>2.3199999999999998</v>
      </c>
      <c r="R115" s="198">
        <v>2.4900000000000002</v>
      </c>
    </row>
    <row r="116" spans="1:18" x14ac:dyDescent="0.2">
      <c r="B116" s="199" t="s">
        <v>120</v>
      </c>
      <c r="C116" s="200"/>
      <c r="M116" s="8">
        <v>9</v>
      </c>
      <c r="N116" s="196">
        <v>3.29</v>
      </c>
      <c r="O116" s="197">
        <v>3.55</v>
      </c>
      <c r="P116" s="197">
        <v>2.85</v>
      </c>
      <c r="Q116" s="197">
        <v>2.59</v>
      </c>
      <c r="R116" s="198">
        <v>2.99</v>
      </c>
    </row>
    <row r="117" spans="1:18" x14ac:dyDescent="0.2">
      <c r="B117" s="201" t="s">
        <v>67</v>
      </c>
      <c r="C117" s="202"/>
      <c r="M117" s="8">
        <v>10</v>
      </c>
      <c r="N117" s="196">
        <v>3.68</v>
      </c>
      <c r="O117" s="197">
        <v>4.0199999999999996</v>
      </c>
      <c r="P117" s="197">
        <v>3.22</v>
      </c>
      <c r="Q117" s="197">
        <v>2.85</v>
      </c>
      <c r="R117" s="198">
        <v>3.49</v>
      </c>
    </row>
    <row r="118" spans="1:18" x14ac:dyDescent="0.2">
      <c r="B118" s="201" t="s">
        <v>121</v>
      </c>
      <c r="C118" s="202"/>
      <c r="M118" s="8">
        <v>11</v>
      </c>
      <c r="N118" s="196">
        <v>4.08</v>
      </c>
      <c r="O118" s="197">
        <v>4.4800000000000004</v>
      </c>
      <c r="P118" s="197">
        <v>3.58</v>
      </c>
      <c r="Q118" s="197">
        <v>3.12</v>
      </c>
      <c r="R118" s="198">
        <v>3.98</v>
      </c>
    </row>
    <row r="119" spans="1:18" ht="13.5" thickBot="1" x14ac:dyDescent="0.25">
      <c r="B119" s="201" t="s">
        <v>122</v>
      </c>
      <c r="C119" s="202"/>
      <c r="M119" s="4">
        <v>12</v>
      </c>
      <c r="N119" s="203">
        <v>4.4800000000000004</v>
      </c>
      <c r="O119" s="204">
        <v>4.95</v>
      </c>
      <c r="P119" s="204">
        <v>3.95</v>
      </c>
      <c r="Q119" s="204">
        <v>3.39</v>
      </c>
      <c r="R119" s="205">
        <v>4.4800000000000004</v>
      </c>
    </row>
    <row r="120" spans="1:18" ht="14.25" thickTop="1" thickBot="1" x14ac:dyDescent="0.25">
      <c r="B120" s="206" t="s">
        <v>123</v>
      </c>
      <c r="C120" s="207"/>
    </row>
    <row r="122" spans="1:18" x14ac:dyDescent="0.2">
      <c r="E122" s="118"/>
      <c r="F122" s="118"/>
      <c r="G122" s="118"/>
    </row>
    <row r="123" spans="1:18" x14ac:dyDescent="0.2">
      <c r="A123" s="57" t="s">
        <v>1236</v>
      </c>
      <c r="B123" s="24" t="s">
        <v>390</v>
      </c>
      <c r="M123" s="208" t="s">
        <v>102</v>
      </c>
      <c r="N123" s="209" t="s">
        <v>103</v>
      </c>
    </row>
    <row r="124" spans="1:18" x14ac:dyDescent="0.2">
      <c r="A124" s="57"/>
      <c r="B124" s="24" t="s">
        <v>101</v>
      </c>
      <c r="M124" s="210" t="s">
        <v>106</v>
      </c>
      <c r="N124" s="211"/>
    </row>
    <row r="125" spans="1:18" x14ac:dyDescent="0.2">
      <c r="A125" s="58" t="s">
        <v>758</v>
      </c>
      <c r="B125" s="24" t="s">
        <v>10</v>
      </c>
      <c r="M125" s="210" t="s">
        <v>198</v>
      </c>
      <c r="N125" s="211"/>
    </row>
    <row r="126" spans="1:18" x14ac:dyDescent="0.2">
      <c r="A126" s="57"/>
      <c r="B126" s="24" t="s">
        <v>111</v>
      </c>
      <c r="M126" s="212" t="s">
        <v>105</v>
      </c>
      <c r="N126" s="211"/>
    </row>
    <row r="127" spans="1:18" x14ac:dyDescent="0.2">
      <c r="A127" s="57"/>
      <c r="B127" s="24" t="s">
        <v>109</v>
      </c>
      <c r="M127" s="212" t="s">
        <v>107</v>
      </c>
      <c r="N127" s="213"/>
    </row>
    <row r="128" spans="1:18" x14ac:dyDescent="0.2">
      <c r="A128" s="57"/>
      <c r="B128" s="24" t="s">
        <v>110</v>
      </c>
      <c r="M128" s="214" t="s">
        <v>104</v>
      </c>
      <c r="N128" s="215"/>
    </row>
    <row r="129" spans="1:3" ht="14.25" x14ac:dyDescent="0.2">
      <c r="A129" s="58" t="s">
        <v>759</v>
      </c>
      <c r="B129" s="24" t="s">
        <v>391</v>
      </c>
    </row>
    <row r="130" spans="1:3" x14ac:dyDescent="0.2">
      <c r="A130" s="57"/>
      <c r="B130" s="24" t="s">
        <v>108</v>
      </c>
    </row>
    <row r="133" spans="1:3" x14ac:dyDescent="0.2">
      <c r="A133" s="57" t="s">
        <v>1237</v>
      </c>
      <c r="B133" s="24" t="s">
        <v>144</v>
      </c>
    </row>
    <row r="134" spans="1:3" x14ac:dyDescent="0.2">
      <c r="A134" s="57"/>
      <c r="B134" s="24" t="s">
        <v>145</v>
      </c>
    </row>
    <row r="135" spans="1:3" x14ac:dyDescent="0.2">
      <c r="A135" s="57"/>
      <c r="B135" s="24" t="s">
        <v>146</v>
      </c>
    </row>
    <row r="136" spans="1:3" x14ac:dyDescent="0.2">
      <c r="A136" s="57"/>
      <c r="B136" s="24" t="s">
        <v>150</v>
      </c>
    </row>
    <row r="137" spans="1:3" ht="13.5" thickBot="1" x14ac:dyDescent="0.25"/>
    <row r="138" spans="1:3" x14ac:dyDescent="0.2">
      <c r="B138" s="216" t="s">
        <v>147</v>
      </c>
      <c r="C138" s="217"/>
    </row>
    <row r="139" spans="1:3" x14ac:dyDescent="0.2">
      <c r="B139" s="218" t="s">
        <v>148</v>
      </c>
      <c r="C139" s="219"/>
    </row>
    <row r="140" spans="1:3" x14ac:dyDescent="0.2">
      <c r="B140" s="218" t="s">
        <v>149</v>
      </c>
      <c r="C140" s="219"/>
    </row>
    <row r="141" spans="1:3" ht="13.5" thickBot="1" x14ac:dyDescent="0.25">
      <c r="B141" s="220" t="s">
        <v>622</v>
      </c>
      <c r="C141" s="221"/>
    </row>
  </sheetData>
  <mergeCells count="8">
    <mergeCell ref="B106:B107"/>
    <mergeCell ref="M112:R112"/>
    <mergeCell ref="K101:R101"/>
    <mergeCell ref="K102:M104"/>
    <mergeCell ref="N102:N104"/>
    <mergeCell ref="O102:P103"/>
    <mergeCell ref="Q102:R103"/>
    <mergeCell ref="B102:B104"/>
  </mergeCells>
  <phoneticPr fontId="2" type="noConversion"/>
  <conditionalFormatting sqref="E49">
    <cfRule type="cellIs" dxfId="0" priority="1" stopIfTrue="1" operator="notBetween">
      <formula>1</formula>
      <formula>100</formula>
    </cfRule>
  </conditionalFormatting>
  <dataValidations count="1">
    <dataValidation type="list" allowBlank="1" showInputMessage="1" showErrorMessage="1" sqref="B91">
      <formula1>$B$74:$B$87</formula1>
    </dataValidation>
  </dataValidations>
  <pageMargins left="0.75" right="0.75" top="1" bottom="1" header="0.4921259845" footer="0.4921259845"/>
  <pageSetup paperSize="9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showGridLines="0" workbookViewId="0">
      <selection activeCell="A3" sqref="A3"/>
    </sheetView>
  </sheetViews>
  <sheetFormatPr defaultRowHeight="12.75" x14ac:dyDescent="0.2"/>
  <cols>
    <col min="1" max="1" width="10.6640625" style="24" bestFit="1" customWidth="1"/>
    <col min="2" max="2" width="21.33203125" style="24" customWidth="1"/>
    <col min="3" max="3" width="11.83203125" style="24" bestFit="1" customWidth="1"/>
    <col min="4" max="4" width="11.33203125" style="24" bestFit="1" customWidth="1"/>
    <col min="5" max="6" width="13.5" style="24" bestFit="1" customWidth="1"/>
    <col min="7" max="7" width="9.33203125" style="24"/>
    <col min="8" max="8" width="13.5" style="24" customWidth="1"/>
    <col min="9" max="9" width="14.5" style="24" customWidth="1"/>
    <col min="10" max="10" width="9.33203125" style="24"/>
    <col min="11" max="11" width="12.33203125" style="24" customWidth="1"/>
    <col min="12" max="12" width="16.5" style="24" customWidth="1"/>
    <col min="13" max="16384" width="9.33203125" style="24"/>
  </cols>
  <sheetData>
    <row r="1" spans="1:6" x14ac:dyDescent="0.2">
      <c r="A1" s="641" t="s">
        <v>100</v>
      </c>
      <c r="B1" s="1" t="s">
        <v>616</v>
      </c>
    </row>
    <row r="2" spans="1:6" x14ac:dyDescent="0.2">
      <c r="A2" s="641"/>
      <c r="B2" s="1" t="s">
        <v>617</v>
      </c>
    </row>
    <row r="4" spans="1:6" x14ac:dyDescent="0.2">
      <c r="A4" s="57" t="s">
        <v>1238</v>
      </c>
      <c r="B4" s="24" t="s">
        <v>170</v>
      </c>
    </row>
    <row r="5" spans="1:6" ht="13.5" thickBot="1" x14ac:dyDescent="0.25"/>
    <row r="6" spans="1:6" ht="13.5" thickTop="1" x14ac:dyDescent="0.2">
      <c r="B6" s="735" t="s">
        <v>801</v>
      </c>
      <c r="C6" s="736"/>
      <c r="D6" s="736"/>
      <c r="E6" s="736"/>
      <c r="F6" s="737"/>
    </row>
    <row r="7" spans="1:6" ht="38.25" x14ac:dyDescent="0.2">
      <c r="B7" s="59" t="s">
        <v>619</v>
      </c>
      <c r="C7" s="60" t="s">
        <v>797</v>
      </c>
      <c r="D7" s="61" t="s">
        <v>67</v>
      </c>
      <c r="E7" s="60" t="s">
        <v>798</v>
      </c>
      <c r="F7" s="62" t="s">
        <v>799</v>
      </c>
    </row>
    <row r="8" spans="1:6" x14ac:dyDescent="0.2">
      <c r="B8" s="63" t="s">
        <v>68</v>
      </c>
      <c r="C8" s="64">
        <v>20224</v>
      </c>
      <c r="D8" s="65" t="s">
        <v>69</v>
      </c>
      <c r="E8" s="66">
        <v>18000</v>
      </c>
      <c r="F8" s="67">
        <v>18200</v>
      </c>
    </row>
    <row r="9" spans="1:6" x14ac:dyDescent="0.2">
      <c r="B9" s="63" t="s">
        <v>82</v>
      </c>
      <c r="C9" s="64">
        <v>25602</v>
      </c>
      <c r="D9" s="65" t="s">
        <v>69</v>
      </c>
      <c r="E9" s="66">
        <v>8200</v>
      </c>
      <c r="F9" s="67">
        <v>10000</v>
      </c>
    </row>
    <row r="10" spans="1:6" x14ac:dyDescent="0.2">
      <c r="B10" s="63" t="s">
        <v>83</v>
      </c>
      <c r="C10" s="64">
        <v>26118</v>
      </c>
      <c r="D10" s="65" t="s">
        <v>69</v>
      </c>
      <c r="E10" s="66">
        <v>11000</v>
      </c>
      <c r="F10" s="67">
        <v>10500</v>
      </c>
    </row>
    <row r="11" spans="1:6" x14ac:dyDescent="0.2">
      <c r="B11" s="63" t="s">
        <v>70</v>
      </c>
      <c r="C11" s="64">
        <v>27740</v>
      </c>
      <c r="D11" s="65" t="s">
        <v>69</v>
      </c>
      <c r="E11" s="66">
        <v>8200</v>
      </c>
      <c r="F11" s="67">
        <v>10000</v>
      </c>
    </row>
    <row r="12" spans="1:6" x14ac:dyDescent="0.2">
      <c r="B12" s="63" t="s">
        <v>71</v>
      </c>
      <c r="C12" s="64">
        <v>27946</v>
      </c>
      <c r="D12" s="65" t="s">
        <v>181</v>
      </c>
      <c r="E12" s="66">
        <v>12000</v>
      </c>
      <c r="F12" s="67">
        <v>10000</v>
      </c>
    </row>
    <row r="13" spans="1:6" x14ac:dyDescent="0.2">
      <c r="B13" s="63" t="s">
        <v>72</v>
      </c>
      <c r="C13" s="64">
        <v>21883</v>
      </c>
      <c r="D13" s="65" t="s">
        <v>181</v>
      </c>
      <c r="E13" s="66">
        <v>8000</v>
      </c>
      <c r="F13" s="67">
        <v>10200</v>
      </c>
    </row>
    <row r="14" spans="1:6" x14ac:dyDescent="0.2">
      <c r="B14" s="63" t="s">
        <v>73</v>
      </c>
      <c r="C14" s="64">
        <v>24058</v>
      </c>
      <c r="D14" s="65" t="s">
        <v>181</v>
      </c>
      <c r="E14" s="66">
        <v>6000</v>
      </c>
      <c r="F14" s="67">
        <v>8000</v>
      </c>
    </row>
    <row r="15" spans="1:6" x14ac:dyDescent="0.2">
      <c r="B15" s="63" t="s">
        <v>74</v>
      </c>
      <c r="C15" s="64">
        <v>16310</v>
      </c>
      <c r="D15" s="65" t="s">
        <v>180</v>
      </c>
      <c r="E15" s="66">
        <v>12000</v>
      </c>
      <c r="F15" s="67">
        <v>11100</v>
      </c>
    </row>
    <row r="16" spans="1:6" x14ac:dyDescent="0.2">
      <c r="B16" s="63" t="s">
        <v>75</v>
      </c>
      <c r="C16" s="64">
        <v>14045</v>
      </c>
      <c r="D16" s="65" t="s">
        <v>180</v>
      </c>
      <c r="E16" s="66">
        <v>8000</v>
      </c>
      <c r="F16" s="67">
        <v>9050</v>
      </c>
    </row>
    <row r="17" spans="1:6" x14ac:dyDescent="0.2">
      <c r="B17" s="63" t="s">
        <v>76</v>
      </c>
      <c r="C17" s="64">
        <v>20845</v>
      </c>
      <c r="D17" s="65" t="s">
        <v>180</v>
      </c>
      <c r="E17" s="66">
        <v>6300</v>
      </c>
      <c r="F17" s="67">
        <v>7000</v>
      </c>
    </row>
    <row r="18" spans="1:6" x14ac:dyDescent="0.2">
      <c r="B18" s="63" t="s">
        <v>77</v>
      </c>
      <c r="C18" s="64">
        <v>23504</v>
      </c>
      <c r="D18" s="65" t="s">
        <v>180</v>
      </c>
      <c r="E18" s="66">
        <v>7300</v>
      </c>
      <c r="F18" s="67">
        <v>8000</v>
      </c>
    </row>
    <row r="19" spans="1:6" x14ac:dyDescent="0.2">
      <c r="B19" s="63" t="s">
        <v>85</v>
      </c>
      <c r="C19" s="64">
        <v>27079</v>
      </c>
      <c r="D19" s="65" t="s">
        <v>180</v>
      </c>
      <c r="E19" s="66">
        <v>6600</v>
      </c>
      <c r="F19" s="67">
        <v>8000</v>
      </c>
    </row>
    <row r="20" spans="1:6" x14ac:dyDescent="0.2">
      <c r="B20" s="63" t="s">
        <v>78</v>
      </c>
      <c r="C20" s="64">
        <v>20440</v>
      </c>
      <c r="D20" s="65" t="s">
        <v>180</v>
      </c>
      <c r="E20" s="66">
        <v>9200</v>
      </c>
      <c r="F20" s="67">
        <v>10000</v>
      </c>
    </row>
    <row r="21" spans="1:6" x14ac:dyDescent="0.2">
      <c r="B21" s="63" t="s">
        <v>79</v>
      </c>
      <c r="C21" s="64">
        <v>22177</v>
      </c>
      <c r="D21" s="65" t="s">
        <v>183</v>
      </c>
      <c r="E21" s="66">
        <v>8000</v>
      </c>
      <c r="F21" s="67">
        <v>8000</v>
      </c>
    </row>
    <row r="22" spans="1:6" x14ac:dyDescent="0.2">
      <c r="B22" s="63" t="s">
        <v>80</v>
      </c>
      <c r="C22" s="64">
        <v>16561</v>
      </c>
      <c r="D22" s="65" t="s">
        <v>183</v>
      </c>
      <c r="E22" s="66">
        <v>9500</v>
      </c>
      <c r="F22" s="67">
        <v>9800</v>
      </c>
    </row>
    <row r="23" spans="1:6" x14ac:dyDescent="0.2">
      <c r="B23" s="63" t="s">
        <v>84</v>
      </c>
      <c r="C23" s="64">
        <v>18489</v>
      </c>
      <c r="D23" s="65" t="s">
        <v>183</v>
      </c>
      <c r="E23" s="66">
        <v>10800</v>
      </c>
      <c r="F23" s="67">
        <v>11000</v>
      </c>
    </row>
    <row r="24" spans="1:6" ht="13.5" thickBot="1" x14ac:dyDescent="0.25">
      <c r="B24" s="68" t="s">
        <v>81</v>
      </c>
      <c r="C24" s="69">
        <v>24901</v>
      </c>
      <c r="D24" s="70" t="s">
        <v>183</v>
      </c>
      <c r="E24" s="71">
        <v>9200</v>
      </c>
      <c r="F24" s="72">
        <v>9500</v>
      </c>
    </row>
    <row r="25" spans="1:6" ht="13.5" thickTop="1" x14ac:dyDescent="0.2"/>
    <row r="26" spans="1:6" x14ac:dyDescent="0.2">
      <c r="A26" s="57" t="s">
        <v>1239</v>
      </c>
      <c r="B26" s="24" t="s">
        <v>87</v>
      </c>
    </row>
    <row r="27" spans="1:6" x14ac:dyDescent="0.2">
      <c r="A27" s="58" t="s">
        <v>758</v>
      </c>
      <c r="B27" s="24" t="s">
        <v>86</v>
      </c>
    </row>
    <row r="28" spans="1:6" x14ac:dyDescent="0.2">
      <c r="A28" s="58" t="s">
        <v>759</v>
      </c>
      <c r="B28" s="24" t="s">
        <v>88</v>
      </c>
    </row>
    <row r="29" spans="1:6" x14ac:dyDescent="0.2">
      <c r="A29" s="58" t="s">
        <v>760</v>
      </c>
      <c r="B29" s="24" t="s">
        <v>790</v>
      </c>
    </row>
    <row r="30" spans="1:6" x14ac:dyDescent="0.2">
      <c r="A30" s="58"/>
      <c r="B30" s="24" t="s">
        <v>90</v>
      </c>
    </row>
    <row r="32" spans="1:6" x14ac:dyDescent="0.2">
      <c r="A32" s="57" t="s">
        <v>1240</v>
      </c>
      <c r="B32" s="24" t="s">
        <v>91</v>
      </c>
    </row>
    <row r="33" spans="1:2" x14ac:dyDescent="0.2">
      <c r="A33" s="58" t="s">
        <v>758</v>
      </c>
      <c r="B33" s="24" t="s">
        <v>92</v>
      </c>
    </row>
    <row r="34" spans="1:2" x14ac:dyDescent="0.2">
      <c r="A34" s="58" t="s">
        <v>759</v>
      </c>
      <c r="B34" s="24" t="s">
        <v>171</v>
      </c>
    </row>
    <row r="35" spans="1:2" x14ac:dyDescent="0.2">
      <c r="A35" s="58" t="s">
        <v>760</v>
      </c>
      <c r="B35" s="24" t="s">
        <v>95</v>
      </c>
    </row>
    <row r="37" spans="1:2" x14ac:dyDescent="0.2">
      <c r="A37" s="57" t="s">
        <v>1241</v>
      </c>
      <c r="B37" s="24" t="s">
        <v>96</v>
      </c>
    </row>
    <row r="38" spans="1:2" x14ac:dyDescent="0.2">
      <c r="A38" s="57"/>
      <c r="B38" s="24" t="s">
        <v>97</v>
      </c>
    </row>
    <row r="40" spans="1:2" x14ac:dyDescent="0.2">
      <c r="A40" s="57" t="s">
        <v>1242</v>
      </c>
      <c r="B40" s="24" t="s">
        <v>796</v>
      </c>
    </row>
    <row r="42" spans="1:2" x14ac:dyDescent="0.2">
      <c r="A42" s="57" t="s">
        <v>1243</v>
      </c>
      <c r="B42" s="24" t="s">
        <v>803</v>
      </c>
    </row>
    <row r="43" spans="1:2" x14ac:dyDescent="0.2">
      <c r="A43" s="58" t="s">
        <v>758</v>
      </c>
      <c r="B43" s="24" t="s">
        <v>804</v>
      </c>
    </row>
    <row r="44" spans="1:2" x14ac:dyDescent="0.2">
      <c r="A44" s="58" t="s">
        <v>759</v>
      </c>
      <c r="B44" s="24" t="s">
        <v>811</v>
      </c>
    </row>
    <row r="45" spans="1:2" x14ac:dyDescent="0.2">
      <c r="A45" s="58" t="s">
        <v>760</v>
      </c>
      <c r="B45" s="24" t="s">
        <v>812</v>
      </c>
    </row>
    <row r="46" spans="1:2" x14ac:dyDescent="0.2">
      <c r="A46" s="58" t="s">
        <v>761</v>
      </c>
      <c r="B46" s="24" t="s">
        <v>805</v>
      </c>
    </row>
    <row r="47" spans="1:2" x14ac:dyDescent="0.2">
      <c r="A47" s="58" t="s">
        <v>762</v>
      </c>
      <c r="B47" s="24" t="s">
        <v>806</v>
      </c>
    </row>
    <row r="48" spans="1:2" x14ac:dyDescent="0.2">
      <c r="A48" s="58" t="s">
        <v>763</v>
      </c>
      <c r="B48" s="24" t="s">
        <v>172</v>
      </c>
    </row>
    <row r="49" spans="1:7" x14ac:dyDescent="0.2">
      <c r="A49" s="57"/>
      <c r="B49" s="24" t="s">
        <v>807</v>
      </c>
    </row>
    <row r="50" spans="1:7" x14ac:dyDescent="0.2">
      <c r="A50" s="57"/>
      <c r="B50" s="24" t="s">
        <v>808</v>
      </c>
    </row>
    <row r="52" spans="1:7" x14ac:dyDescent="0.2">
      <c r="A52" s="57" t="s">
        <v>1244</v>
      </c>
      <c r="B52" s="24" t="s">
        <v>813</v>
      </c>
    </row>
    <row r="53" spans="1:7" ht="13.5" thickBot="1" x14ac:dyDescent="0.25"/>
    <row r="54" spans="1:7" x14ac:dyDescent="0.2">
      <c r="B54" s="73"/>
      <c r="C54" s="74"/>
      <c r="D54" s="74"/>
      <c r="E54" s="74"/>
      <c r="F54" s="75" t="s">
        <v>814</v>
      </c>
      <c r="G54" s="76"/>
    </row>
    <row r="55" spans="1:7" x14ac:dyDescent="0.2">
      <c r="B55" s="77"/>
      <c r="C55" s="78"/>
      <c r="D55" s="78"/>
      <c r="E55" s="78"/>
      <c r="F55" s="79" t="s">
        <v>815</v>
      </c>
      <c r="G55" s="80"/>
    </row>
    <row r="56" spans="1:7" x14ac:dyDescent="0.2">
      <c r="B56" s="81"/>
      <c r="C56" s="82"/>
      <c r="D56" s="82"/>
      <c r="E56" s="82"/>
      <c r="F56" s="83" t="s">
        <v>817</v>
      </c>
      <c r="G56" s="80"/>
    </row>
    <row r="57" spans="1:7" ht="13.5" thickBot="1" x14ac:dyDescent="0.25">
      <c r="B57" s="84"/>
      <c r="C57" s="85"/>
      <c r="D57" s="85"/>
      <c r="E57" s="85"/>
      <c r="F57" s="86" t="s">
        <v>816</v>
      </c>
      <c r="G57" s="87"/>
    </row>
    <row r="59" spans="1:7" x14ac:dyDescent="0.2">
      <c r="A59" s="57" t="s">
        <v>1245</v>
      </c>
      <c r="B59" s="24" t="s">
        <v>818</v>
      </c>
    </row>
    <row r="60" spans="1:7" x14ac:dyDescent="0.2">
      <c r="A60" s="58" t="s">
        <v>758</v>
      </c>
      <c r="B60" s="24" t="s">
        <v>800</v>
      </c>
    </row>
    <row r="61" spans="1:7" x14ac:dyDescent="0.2">
      <c r="A61" s="58" t="s">
        <v>759</v>
      </c>
      <c r="B61" s="24" t="s">
        <v>810</v>
      </c>
    </row>
    <row r="62" spans="1:7" x14ac:dyDescent="0.2">
      <c r="A62" s="58" t="s">
        <v>760</v>
      </c>
      <c r="B62" s="24" t="s">
        <v>809</v>
      </c>
    </row>
    <row r="63" spans="1:7" x14ac:dyDescent="0.2">
      <c r="A63" s="58" t="s">
        <v>761</v>
      </c>
      <c r="B63" s="24" t="s">
        <v>600</v>
      </c>
    </row>
  </sheetData>
  <mergeCells count="1">
    <mergeCell ref="B6:F6"/>
  </mergeCells>
  <phoneticPr fontId="2" type="noConversion"/>
  <pageMargins left="0.75" right="0.75" top="1" bottom="1" header="0.4921259845" footer="0.4921259845"/>
  <pageSetup paperSize="9" orientation="landscape" horizontalDpi="360" verticalDpi="0" copies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showGridLines="0" workbookViewId="0">
      <selection activeCell="A3" sqref="A3"/>
    </sheetView>
  </sheetViews>
  <sheetFormatPr defaultRowHeight="12.75" x14ac:dyDescent="0.2"/>
  <cols>
    <col min="1" max="1" width="10.6640625" style="24" bestFit="1" customWidth="1"/>
    <col min="2" max="2" width="14.33203125" style="24" customWidth="1"/>
    <col min="3" max="6" width="11" style="24" customWidth="1"/>
    <col min="7" max="7" width="14.33203125" style="24" customWidth="1"/>
    <col min="8" max="9" width="11" style="24" customWidth="1"/>
    <col min="10" max="10" width="14.33203125" style="24" customWidth="1"/>
    <col min="11" max="11" width="4.1640625" style="24" customWidth="1"/>
    <col min="12" max="12" width="12.5" style="24" bestFit="1" customWidth="1"/>
    <col min="13" max="16" width="4.1640625" style="24" customWidth="1"/>
    <col min="17" max="17" width="12.5" style="24" bestFit="1" customWidth="1"/>
    <col min="18" max="21" width="4.1640625" style="24" customWidth="1"/>
    <col min="22" max="22" width="12.5" style="24" bestFit="1" customWidth="1"/>
    <col min="23" max="26" width="4.1640625" style="24" customWidth="1"/>
    <col min="27" max="27" width="12.5" style="24" bestFit="1" customWidth="1"/>
    <col min="28" max="31" width="4.1640625" style="24" customWidth="1"/>
    <col min="32" max="32" width="12.5" style="24" bestFit="1" customWidth="1"/>
    <col min="33" max="33" width="4.1640625" style="24" customWidth="1"/>
    <col min="34" max="34" width="12.5" style="24" bestFit="1" customWidth="1"/>
    <col min="35" max="35" width="14.33203125" style="24" bestFit="1" customWidth="1"/>
    <col min="36" max="16384" width="9.33203125" style="24"/>
  </cols>
  <sheetData>
    <row r="1" spans="1:7" x14ac:dyDescent="0.2">
      <c r="A1" s="641" t="s">
        <v>100</v>
      </c>
      <c r="B1" s="1" t="s">
        <v>742</v>
      </c>
    </row>
    <row r="3" spans="1:7" x14ac:dyDescent="0.2">
      <c r="A3" s="37"/>
      <c r="B3" s="24" t="s">
        <v>748</v>
      </c>
    </row>
    <row r="4" spans="1:7" x14ac:dyDescent="0.2">
      <c r="A4" s="37"/>
      <c r="B4" s="24" t="s">
        <v>222</v>
      </c>
    </row>
    <row r="5" spans="1:7" x14ac:dyDescent="0.2">
      <c r="A5" s="37"/>
      <c r="B5" s="24" t="s">
        <v>754</v>
      </c>
    </row>
    <row r="6" spans="1:7" x14ac:dyDescent="0.2">
      <c r="A6" s="37"/>
      <c r="B6" s="24" t="s">
        <v>749</v>
      </c>
    </row>
    <row r="7" spans="1:7" x14ac:dyDescent="0.2">
      <c r="A7" s="37"/>
      <c r="B7" s="24" t="s">
        <v>757</v>
      </c>
    </row>
    <row r="8" spans="1:7" x14ac:dyDescent="0.2">
      <c r="A8" s="37"/>
      <c r="B8" s="24" t="s">
        <v>756</v>
      </c>
    </row>
    <row r="10" spans="1:7" x14ac:dyDescent="0.2">
      <c r="B10" s="38" t="s">
        <v>179</v>
      </c>
      <c r="C10" s="39" t="s">
        <v>753</v>
      </c>
    </row>
    <row r="12" spans="1:7" x14ac:dyDescent="0.2">
      <c r="B12" s="40" t="s">
        <v>751</v>
      </c>
      <c r="C12" s="40" t="s">
        <v>622</v>
      </c>
      <c r="D12" s="41"/>
      <c r="E12" s="41"/>
      <c r="F12" s="41"/>
      <c r="G12" s="42"/>
    </row>
    <row r="13" spans="1:7" x14ac:dyDescent="0.2">
      <c r="B13" s="40" t="s">
        <v>620</v>
      </c>
      <c r="C13" s="43">
        <v>1</v>
      </c>
      <c r="D13" s="44">
        <v>2</v>
      </c>
      <c r="E13" s="44">
        <v>3</v>
      </c>
      <c r="F13" s="44">
        <v>4</v>
      </c>
      <c r="G13" s="45" t="s">
        <v>752</v>
      </c>
    </row>
    <row r="14" spans="1:7" x14ac:dyDescent="0.2">
      <c r="B14" s="43">
        <v>101</v>
      </c>
      <c r="C14" s="46">
        <v>3</v>
      </c>
      <c r="D14" s="47">
        <v>5</v>
      </c>
      <c r="E14" s="47">
        <v>9</v>
      </c>
      <c r="F14" s="47">
        <v>16</v>
      </c>
      <c r="G14" s="48">
        <v>33</v>
      </c>
    </row>
    <row r="15" spans="1:7" x14ac:dyDescent="0.2">
      <c r="B15" s="49">
        <v>102</v>
      </c>
      <c r="C15" s="50">
        <v>1</v>
      </c>
      <c r="D15" s="51">
        <v>8</v>
      </c>
      <c r="E15" s="51">
        <v>10</v>
      </c>
      <c r="F15" s="51">
        <v>14</v>
      </c>
      <c r="G15" s="52">
        <v>33</v>
      </c>
    </row>
    <row r="16" spans="1:7" x14ac:dyDescent="0.2">
      <c r="B16" s="49">
        <v>103</v>
      </c>
      <c r="C16" s="50">
        <v>1</v>
      </c>
      <c r="D16" s="51">
        <v>6</v>
      </c>
      <c r="E16" s="51">
        <v>6</v>
      </c>
      <c r="F16" s="51">
        <v>18</v>
      </c>
      <c r="G16" s="52">
        <v>31</v>
      </c>
    </row>
    <row r="17" spans="1:7" x14ac:dyDescent="0.2">
      <c r="B17" s="49">
        <v>104</v>
      </c>
      <c r="C17" s="50">
        <v>7</v>
      </c>
      <c r="D17" s="51">
        <v>7</v>
      </c>
      <c r="E17" s="51">
        <v>8</v>
      </c>
      <c r="F17" s="51">
        <v>6</v>
      </c>
      <c r="G17" s="52">
        <v>28</v>
      </c>
    </row>
    <row r="18" spans="1:7" x14ac:dyDescent="0.2">
      <c r="B18" s="49">
        <v>105</v>
      </c>
      <c r="C18" s="50">
        <v>11</v>
      </c>
      <c r="D18" s="51">
        <v>5</v>
      </c>
      <c r="E18" s="51">
        <v>6</v>
      </c>
      <c r="F18" s="51">
        <v>7</v>
      </c>
      <c r="G18" s="52">
        <v>29</v>
      </c>
    </row>
    <row r="19" spans="1:7" x14ac:dyDescent="0.2">
      <c r="B19" s="49">
        <v>106</v>
      </c>
      <c r="C19" s="50">
        <v>8</v>
      </c>
      <c r="D19" s="51">
        <v>6</v>
      </c>
      <c r="E19" s="51">
        <v>8</v>
      </c>
      <c r="F19" s="51">
        <v>9</v>
      </c>
      <c r="G19" s="52">
        <v>31</v>
      </c>
    </row>
    <row r="20" spans="1:7" x14ac:dyDescent="0.2">
      <c r="B20" s="49">
        <v>203</v>
      </c>
      <c r="C20" s="50"/>
      <c r="D20" s="51"/>
      <c r="E20" s="51"/>
      <c r="F20" s="51">
        <v>1</v>
      </c>
      <c r="G20" s="52">
        <v>1</v>
      </c>
    </row>
    <row r="21" spans="1:7" x14ac:dyDescent="0.2">
      <c r="B21" s="53" t="s">
        <v>752</v>
      </c>
      <c r="C21" s="54">
        <v>31</v>
      </c>
      <c r="D21" s="55">
        <v>37</v>
      </c>
      <c r="E21" s="55">
        <v>47</v>
      </c>
      <c r="F21" s="55">
        <v>71</v>
      </c>
      <c r="G21" s="56">
        <v>186</v>
      </c>
    </row>
    <row r="23" spans="1:7" x14ac:dyDescent="0.2">
      <c r="A23" s="57" t="s">
        <v>1246</v>
      </c>
      <c r="B23" s="24" t="s">
        <v>755</v>
      </c>
    </row>
    <row r="24" spans="1:7" x14ac:dyDescent="0.2">
      <c r="A24" s="58" t="s">
        <v>758</v>
      </c>
      <c r="B24" s="24" t="s">
        <v>769</v>
      </c>
    </row>
    <row r="25" spans="1:7" x14ac:dyDescent="0.2">
      <c r="A25" s="58" t="s">
        <v>759</v>
      </c>
      <c r="B25" s="24" t="s">
        <v>770</v>
      </c>
    </row>
    <row r="26" spans="1:7" x14ac:dyDescent="0.2">
      <c r="A26" s="58" t="s">
        <v>760</v>
      </c>
      <c r="B26" s="24" t="s">
        <v>771</v>
      </c>
    </row>
    <row r="27" spans="1:7" x14ac:dyDescent="0.2">
      <c r="A27" s="58" t="s">
        <v>761</v>
      </c>
      <c r="B27" s="24" t="s">
        <v>772</v>
      </c>
    </row>
    <row r="28" spans="1:7" x14ac:dyDescent="0.2">
      <c r="A28" s="58" t="s">
        <v>762</v>
      </c>
      <c r="B28" s="24" t="s">
        <v>773</v>
      </c>
    </row>
    <row r="29" spans="1:7" x14ac:dyDescent="0.2">
      <c r="A29" s="58" t="s">
        <v>763</v>
      </c>
      <c r="B29" s="24" t="s">
        <v>774</v>
      </c>
    </row>
    <row r="30" spans="1:7" x14ac:dyDescent="0.2">
      <c r="A30" s="58" t="s">
        <v>764</v>
      </c>
      <c r="B30" s="24" t="s">
        <v>775</v>
      </c>
    </row>
    <row r="31" spans="1:7" x14ac:dyDescent="0.2">
      <c r="A31" s="58" t="s">
        <v>765</v>
      </c>
      <c r="B31" s="24" t="s">
        <v>776</v>
      </c>
    </row>
    <row r="32" spans="1:7" x14ac:dyDescent="0.2">
      <c r="A32" s="58" t="s">
        <v>766</v>
      </c>
      <c r="B32" s="24" t="s">
        <v>777</v>
      </c>
    </row>
    <row r="33" spans="1:2" x14ac:dyDescent="0.2">
      <c r="A33" s="58"/>
      <c r="B33" s="24" t="s">
        <v>778</v>
      </c>
    </row>
    <row r="34" spans="1:2" x14ac:dyDescent="0.2">
      <c r="A34" s="58" t="s">
        <v>767</v>
      </c>
      <c r="B34" s="24" t="s">
        <v>779</v>
      </c>
    </row>
    <row r="35" spans="1:2" x14ac:dyDescent="0.2">
      <c r="A35" s="58" t="s">
        <v>768</v>
      </c>
      <c r="B35" s="24" t="s">
        <v>780</v>
      </c>
    </row>
    <row r="37" spans="1:2" x14ac:dyDescent="0.2">
      <c r="A37" s="57" t="s">
        <v>1247</v>
      </c>
      <c r="B37" s="24" t="s">
        <v>784</v>
      </c>
    </row>
    <row r="38" spans="1:2" x14ac:dyDescent="0.2">
      <c r="A38" s="57"/>
      <c r="B38" s="24" t="s">
        <v>785</v>
      </c>
    </row>
    <row r="39" spans="1:2" x14ac:dyDescent="0.2">
      <c r="A39" s="57"/>
      <c r="B39" s="24" t="s">
        <v>786</v>
      </c>
    </row>
    <row r="40" spans="1:2" x14ac:dyDescent="0.2">
      <c r="A40" s="57"/>
      <c r="B40" s="24" t="s">
        <v>387</v>
      </c>
    </row>
    <row r="42" spans="1:2" x14ac:dyDescent="0.2">
      <c r="A42" s="57" t="s">
        <v>1248</v>
      </c>
      <c r="B42" s="24" t="s">
        <v>789</v>
      </c>
    </row>
    <row r="43" spans="1:2" x14ac:dyDescent="0.2">
      <c r="A43" s="57"/>
      <c r="B43" s="24" t="s">
        <v>61</v>
      </c>
    </row>
    <row r="44" spans="1:2" x14ac:dyDescent="0.2">
      <c r="A44" s="57"/>
      <c r="B44" s="24" t="s">
        <v>62</v>
      </c>
    </row>
    <row r="46" spans="1:2" x14ac:dyDescent="0.2">
      <c r="A46" s="57" t="s">
        <v>1249</v>
      </c>
      <c r="B46" s="24" t="s">
        <v>63</v>
      </c>
    </row>
    <row r="47" spans="1:2" x14ac:dyDescent="0.2">
      <c r="A47" s="57"/>
      <c r="B47" s="24" t="s">
        <v>64</v>
      </c>
    </row>
    <row r="48" spans="1:2" x14ac:dyDescent="0.2">
      <c r="A48" s="57"/>
      <c r="B48" s="24" t="s">
        <v>65</v>
      </c>
    </row>
    <row r="49" spans="1:2" x14ac:dyDescent="0.2">
      <c r="A49" s="57"/>
      <c r="B49" s="24" t="s">
        <v>66</v>
      </c>
    </row>
    <row r="51" spans="1:2" x14ac:dyDescent="0.2">
      <c r="A51" s="57" t="s">
        <v>1250</v>
      </c>
      <c r="B51" s="24" t="s">
        <v>173</v>
      </c>
    </row>
    <row r="52" spans="1:2" x14ac:dyDescent="0.2">
      <c r="A52" s="57"/>
      <c r="B52" s="24" t="s">
        <v>740</v>
      </c>
    </row>
    <row r="53" spans="1:2" x14ac:dyDescent="0.2">
      <c r="A53" s="57"/>
      <c r="B53" s="24" t="s">
        <v>741</v>
      </c>
    </row>
    <row r="55" spans="1:2" x14ac:dyDescent="0.2">
      <c r="A55" s="57" t="s">
        <v>1251</v>
      </c>
      <c r="B55" s="24" t="s">
        <v>388</v>
      </c>
    </row>
  </sheetData>
  <phoneticPr fontId="2" type="noConversion"/>
  <pageMargins left="0.75" right="0.75" top="1" bottom="1" header="0.4921259845" footer="0.492125984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91"/>
  <sheetViews>
    <sheetView workbookViewId="0">
      <selection activeCell="G24" sqref="G24"/>
    </sheetView>
  </sheetViews>
  <sheetFormatPr defaultRowHeight="12.75" x14ac:dyDescent="0.2"/>
  <cols>
    <col min="1" max="1" width="9.33203125" style="24"/>
    <col min="2" max="2" width="22.5" style="24" customWidth="1"/>
    <col min="3" max="3" width="7" style="24" customWidth="1"/>
    <col min="4" max="4" width="11.83203125" style="24" bestFit="1" customWidth="1"/>
    <col min="5" max="16384" width="9.33203125" style="24"/>
  </cols>
  <sheetData>
    <row r="2" spans="2:6" x14ac:dyDescent="0.2">
      <c r="B2" s="1" t="s">
        <v>618</v>
      </c>
    </row>
    <row r="3" spans="2:6" x14ac:dyDescent="0.2">
      <c r="B3" s="1" t="s">
        <v>750</v>
      </c>
    </row>
    <row r="5" spans="2:6" ht="13.5" thickBot="1" x14ac:dyDescent="0.25">
      <c r="B5" s="29" t="s">
        <v>619</v>
      </c>
      <c r="C5" s="30" t="s">
        <v>620</v>
      </c>
      <c r="D5" s="30" t="s">
        <v>179</v>
      </c>
      <c r="E5" s="30" t="s">
        <v>621</v>
      </c>
      <c r="F5" s="30" t="s">
        <v>622</v>
      </c>
    </row>
    <row r="6" spans="2:6" x14ac:dyDescent="0.2">
      <c r="B6" s="24" t="s">
        <v>734</v>
      </c>
      <c r="C6" s="31">
        <v>101</v>
      </c>
      <c r="D6" s="32">
        <v>35088</v>
      </c>
      <c r="E6" s="31">
        <v>1.5</v>
      </c>
      <c r="F6" s="31">
        <v>4</v>
      </c>
    </row>
    <row r="7" spans="2:6" x14ac:dyDescent="0.2">
      <c r="B7" s="24" t="s">
        <v>734</v>
      </c>
      <c r="C7" s="31">
        <v>101</v>
      </c>
      <c r="D7" s="32">
        <v>35097</v>
      </c>
      <c r="E7" s="31">
        <v>9</v>
      </c>
      <c r="F7" s="31">
        <v>3</v>
      </c>
    </row>
    <row r="8" spans="2:6" x14ac:dyDescent="0.2">
      <c r="B8" s="24" t="s">
        <v>735</v>
      </c>
      <c r="C8" s="31">
        <v>101</v>
      </c>
      <c r="D8" s="32">
        <v>35081</v>
      </c>
      <c r="E8" s="31">
        <v>3.5</v>
      </c>
      <c r="F8" s="31">
        <v>4</v>
      </c>
    </row>
    <row r="9" spans="2:6" x14ac:dyDescent="0.2">
      <c r="B9" s="24" t="s">
        <v>735</v>
      </c>
      <c r="C9" s="31">
        <v>101</v>
      </c>
      <c r="D9" s="32">
        <v>35097</v>
      </c>
      <c r="E9" s="31">
        <v>1</v>
      </c>
      <c r="F9" s="31">
        <v>4</v>
      </c>
    </row>
    <row r="10" spans="2:6" x14ac:dyDescent="0.2">
      <c r="B10" s="24" t="s">
        <v>623</v>
      </c>
      <c r="C10" s="31">
        <v>101</v>
      </c>
      <c r="D10" s="32">
        <v>35055</v>
      </c>
      <c r="E10" s="31">
        <v>5.5</v>
      </c>
      <c r="F10" s="31">
        <v>4</v>
      </c>
    </row>
    <row r="11" spans="2:6" x14ac:dyDescent="0.2">
      <c r="B11" s="24" t="s">
        <v>623</v>
      </c>
      <c r="C11" s="31">
        <v>101</v>
      </c>
      <c r="D11" s="32">
        <v>35072</v>
      </c>
      <c r="E11" s="31">
        <v>8</v>
      </c>
      <c r="F11" s="31">
        <v>4</v>
      </c>
    </row>
    <row r="12" spans="2:6" x14ac:dyDescent="0.2">
      <c r="B12" s="24" t="s">
        <v>623</v>
      </c>
      <c r="C12" s="31">
        <v>101</v>
      </c>
      <c r="D12" s="32">
        <v>35095</v>
      </c>
      <c r="E12" s="31">
        <v>9</v>
      </c>
      <c r="F12" s="31">
        <v>3</v>
      </c>
    </row>
    <row r="13" spans="2:6" x14ac:dyDescent="0.2">
      <c r="B13" s="24" t="s">
        <v>624</v>
      </c>
      <c r="C13" s="31">
        <v>101</v>
      </c>
      <c r="D13" s="32">
        <v>35088</v>
      </c>
      <c r="E13" s="31">
        <v>9</v>
      </c>
      <c r="F13" s="31">
        <v>3</v>
      </c>
    </row>
    <row r="14" spans="2:6" x14ac:dyDescent="0.2">
      <c r="B14" s="24" t="s">
        <v>625</v>
      </c>
      <c r="C14" s="31">
        <v>101</v>
      </c>
      <c r="D14" s="32">
        <v>35082</v>
      </c>
      <c r="E14" s="31">
        <v>6</v>
      </c>
      <c r="F14" s="31">
        <v>4</v>
      </c>
    </row>
    <row r="15" spans="2:6" x14ac:dyDescent="0.2">
      <c r="B15" s="24" t="s">
        <v>625</v>
      </c>
      <c r="C15" s="31">
        <v>101</v>
      </c>
      <c r="D15" s="32">
        <v>35097</v>
      </c>
      <c r="E15" s="31">
        <v>6.5</v>
      </c>
      <c r="F15" s="31">
        <v>4</v>
      </c>
    </row>
    <row r="16" spans="2:6" x14ac:dyDescent="0.2">
      <c r="B16" s="24" t="s">
        <v>626</v>
      </c>
      <c r="C16" s="31">
        <v>101</v>
      </c>
      <c r="D16" s="32">
        <v>35088</v>
      </c>
      <c r="E16" s="31">
        <v>8</v>
      </c>
      <c r="F16" s="31">
        <v>4</v>
      </c>
    </row>
    <row r="17" spans="2:6" x14ac:dyDescent="0.2">
      <c r="B17" s="24" t="s">
        <v>626</v>
      </c>
      <c r="C17" s="31">
        <v>101</v>
      </c>
      <c r="D17" s="32">
        <v>35095</v>
      </c>
      <c r="E17" s="31">
        <v>10</v>
      </c>
      <c r="F17" s="31">
        <v>3</v>
      </c>
    </row>
    <row r="18" spans="2:6" x14ac:dyDescent="0.2">
      <c r="B18" s="24" t="s">
        <v>627</v>
      </c>
      <c r="C18" s="31">
        <v>101</v>
      </c>
      <c r="D18" s="32">
        <v>35088</v>
      </c>
      <c r="E18" s="31">
        <v>6.5</v>
      </c>
      <c r="F18" s="31">
        <v>4</v>
      </c>
    </row>
    <row r="19" spans="2:6" x14ac:dyDescent="0.2">
      <c r="B19" s="24" t="s">
        <v>627</v>
      </c>
      <c r="C19" s="31">
        <v>101</v>
      </c>
      <c r="D19" s="32">
        <v>35097</v>
      </c>
      <c r="E19" s="31">
        <v>6.5</v>
      </c>
      <c r="F19" s="31">
        <v>4</v>
      </c>
    </row>
    <row r="20" spans="2:6" x14ac:dyDescent="0.2">
      <c r="B20" s="24" t="s">
        <v>628</v>
      </c>
      <c r="C20" s="31">
        <v>101</v>
      </c>
      <c r="D20" s="32">
        <v>35081</v>
      </c>
      <c r="E20" s="31">
        <v>4.5</v>
      </c>
      <c r="F20" s="31">
        <v>4</v>
      </c>
    </row>
    <row r="21" spans="2:6" x14ac:dyDescent="0.2">
      <c r="B21" s="24" t="s">
        <v>628</v>
      </c>
      <c r="C21" s="31">
        <v>101</v>
      </c>
      <c r="D21" s="32">
        <v>35097</v>
      </c>
      <c r="E21" s="31">
        <v>11.5</v>
      </c>
      <c r="F21" s="31">
        <v>3</v>
      </c>
    </row>
    <row r="22" spans="2:6" x14ac:dyDescent="0.2">
      <c r="B22" s="24" t="s">
        <v>629</v>
      </c>
      <c r="C22" s="31">
        <v>101</v>
      </c>
      <c r="D22" s="32">
        <v>35088</v>
      </c>
      <c r="E22" s="31">
        <v>7</v>
      </c>
      <c r="F22" s="31">
        <v>4</v>
      </c>
    </row>
    <row r="23" spans="2:6" x14ac:dyDescent="0.2">
      <c r="B23" s="24" t="s">
        <v>629</v>
      </c>
      <c r="C23" s="31">
        <v>101</v>
      </c>
      <c r="D23" s="32">
        <v>35097</v>
      </c>
      <c r="E23" s="31">
        <v>6</v>
      </c>
      <c r="F23" s="31">
        <v>4</v>
      </c>
    </row>
    <row r="24" spans="2:6" x14ac:dyDescent="0.2">
      <c r="B24" s="24" t="s">
        <v>736</v>
      </c>
      <c r="C24" s="31">
        <v>101</v>
      </c>
      <c r="D24" s="32">
        <v>35088</v>
      </c>
      <c r="E24" s="31">
        <v>13</v>
      </c>
      <c r="F24" s="31">
        <v>2</v>
      </c>
    </row>
    <row r="25" spans="2:6" x14ac:dyDescent="0.2">
      <c r="B25" s="24" t="s">
        <v>630</v>
      </c>
      <c r="C25" s="31">
        <v>101</v>
      </c>
      <c r="D25" s="32">
        <v>35088</v>
      </c>
      <c r="E25" s="31">
        <v>16.5</v>
      </c>
      <c r="F25" s="31">
        <v>1</v>
      </c>
    </row>
    <row r="26" spans="2:6" x14ac:dyDescent="0.2">
      <c r="B26" s="24" t="s">
        <v>631</v>
      </c>
      <c r="C26" s="31">
        <v>101</v>
      </c>
      <c r="D26" s="32">
        <v>35088</v>
      </c>
      <c r="E26" s="31">
        <v>8</v>
      </c>
      <c r="F26" s="31">
        <v>4</v>
      </c>
    </row>
    <row r="27" spans="2:6" x14ac:dyDescent="0.2">
      <c r="B27" s="24" t="s">
        <v>631</v>
      </c>
      <c r="C27" s="31">
        <v>101</v>
      </c>
      <c r="D27" s="32">
        <v>35097</v>
      </c>
      <c r="E27" s="31">
        <v>9.5</v>
      </c>
      <c r="F27" s="31">
        <v>3</v>
      </c>
    </row>
    <row r="28" spans="2:6" x14ac:dyDescent="0.2">
      <c r="B28" s="24" t="s">
        <v>632</v>
      </c>
      <c r="C28" s="31">
        <v>101</v>
      </c>
      <c r="D28" s="32">
        <v>35088</v>
      </c>
      <c r="E28" s="31">
        <v>14</v>
      </c>
      <c r="F28" s="31">
        <v>2</v>
      </c>
    </row>
    <row r="29" spans="2:6" x14ac:dyDescent="0.2">
      <c r="B29" s="24" t="s">
        <v>737</v>
      </c>
      <c r="C29" s="31">
        <v>101</v>
      </c>
      <c r="D29" s="32">
        <v>35074</v>
      </c>
      <c r="E29" s="31">
        <v>7</v>
      </c>
      <c r="F29" s="31">
        <v>4</v>
      </c>
    </row>
    <row r="30" spans="2:6" x14ac:dyDescent="0.2">
      <c r="B30" s="24" t="s">
        <v>737</v>
      </c>
      <c r="C30" s="31">
        <v>101</v>
      </c>
      <c r="D30" s="32">
        <v>35095</v>
      </c>
      <c r="E30" s="31">
        <v>17</v>
      </c>
      <c r="F30" s="31">
        <v>1</v>
      </c>
    </row>
    <row r="31" spans="2:6" x14ac:dyDescent="0.2">
      <c r="B31" s="24" t="s">
        <v>633</v>
      </c>
      <c r="C31" s="31">
        <v>101</v>
      </c>
      <c r="D31" s="32">
        <v>35081</v>
      </c>
      <c r="E31" s="31">
        <v>13</v>
      </c>
      <c r="F31" s="31">
        <v>2</v>
      </c>
    </row>
    <row r="32" spans="2:6" x14ac:dyDescent="0.2">
      <c r="B32" s="24" t="s">
        <v>634</v>
      </c>
      <c r="C32" s="31">
        <v>101</v>
      </c>
      <c r="D32" s="32">
        <v>35082</v>
      </c>
      <c r="E32" s="31">
        <v>13.5</v>
      </c>
      <c r="F32" s="31">
        <v>2</v>
      </c>
    </row>
    <row r="33" spans="2:6" x14ac:dyDescent="0.2">
      <c r="B33" s="24" t="s">
        <v>635</v>
      </c>
      <c r="C33" s="31">
        <v>101</v>
      </c>
      <c r="D33" s="32">
        <v>35088</v>
      </c>
      <c r="E33" s="31">
        <v>10</v>
      </c>
      <c r="F33" s="31">
        <v>3</v>
      </c>
    </row>
    <row r="34" spans="2:6" x14ac:dyDescent="0.2">
      <c r="B34" s="24" t="s">
        <v>635</v>
      </c>
      <c r="C34" s="31">
        <v>101</v>
      </c>
      <c r="D34" s="32">
        <v>35097</v>
      </c>
      <c r="E34" s="31">
        <v>11.5</v>
      </c>
      <c r="F34" s="31">
        <v>3</v>
      </c>
    </row>
    <row r="35" spans="2:6" x14ac:dyDescent="0.2">
      <c r="B35" s="24" t="s">
        <v>636</v>
      </c>
      <c r="C35" s="31">
        <v>101</v>
      </c>
      <c r="D35" s="32">
        <v>35088</v>
      </c>
      <c r="E35" s="31">
        <v>13.5</v>
      </c>
      <c r="F35" s="31">
        <v>2</v>
      </c>
    </row>
    <row r="36" spans="2:6" x14ac:dyDescent="0.2">
      <c r="B36" s="24" t="s">
        <v>637</v>
      </c>
      <c r="C36" s="31">
        <v>101</v>
      </c>
      <c r="D36" s="32">
        <v>35082</v>
      </c>
      <c r="E36" s="31">
        <v>7</v>
      </c>
      <c r="F36" s="31">
        <v>4</v>
      </c>
    </row>
    <row r="37" spans="2:6" x14ac:dyDescent="0.2">
      <c r="B37" s="24" t="s">
        <v>637</v>
      </c>
      <c r="C37" s="31">
        <v>101</v>
      </c>
      <c r="D37" s="32">
        <v>35097</v>
      </c>
      <c r="E37" s="31">
        <v>12</v>
      </c>
      <c r="F37" s="31">
        <v>3</v>
      </c>
    </row>
    <row r="38" spans="2:6" ht="13.5" thickBot="1" x14ac:dyDescent="0.25">
      <c r="B38" s="29" t="s">
        <v>638</v>
      </c>
      <c r="C38" s="30">
        <v>101</v>
      </c>
      <c r="D38" s="33">
        <v>35082</v>
      </c>
      <c r="E38" s="30">
        <v>16</v>
      </c>
      <c r="F38" s="30">
        <v>1</v>
      </c>
    </row>
    <row r="39" spans="2:6" x14ac:dyDescent="0.2">
      <c r="B39" s="24" t="s">
        <v>639</v>
      </c>
      <c r="C39" s="31">
        <v>102</v>
      </c>
      <c r="D39" s="32">
        <v>35082</v>
      </c>
      <c r="E39" s="31">
        <v>12</v>
      </c>
      <c r="F39" s="31">
        <v>3</v>
      </c>
    </row>
    <row r="40" spans="2:6" x14ac:dyDescent="0.2">
      <c r="B40" s="24" t="s">
        <v>640</v>
      </c>
      <c r="C40" s="31">
        <v>102</v>
      </c>
      <c r="D40" s="32">
        <v>35088</v>
      </c>
      <c r="E40" s="31">
        <v>11</v>
      </c>
      <c r="F40" s="31">
        <v>3</v>
      </c>
    </row>
    <row r="41" spans="2:6" x14ac:dyDescent="0.2">
      <c r="B41" s="24" t="s">
        <v>640</v>
      </c>
      <c r="C41" s="31">
        <v>102</v>
      </c>
      <c r="D41" s="32">
        <v>35095</v>
      </c>
      <c r="E41" s="31">
        <v>13</v>
      </c>
      <c r="F41" s="31">
        <v>2</v>
      </c>
    </row>
    <row r="42" spans="2:6" x14ac:dyDescent="0.2">
      <c r="B42" s="24" t="s">
        <v>641</v>
      </c>
      <c r="C42" s="31">
        <v>102</v>
      </c>
      <c r="D42" s="32">
        <v>35072</v>
      </c>
      <c r="E42" s="31">
        <v>10.5</v>
      </c>
      <c r="F42" s="31">
        <v>3</v>
      </c>
    </row>
    <row r="43" spans="2:6" x14ac:dyDescent="0.2">
      <c r="B43" s="24" t="s">
        <v>641</v>
      </c>
      <c r="C43" s="31">
        <v>102</v>
      </c>
      <c r="D43" s="32">
        <v>35095</v>
      </c>
      <c r="E43" s="31">
        <v>13.5</v>
      </c>
      <c r="F43" s="31">
        <v>2</v>
      </c>
    </row>
    <row r="44" spans="2:6" x14ac:dyDescent="0.2">
      <c r="B44" s="24" t="s">
        <v>642</v>
      </c>
      <c r="C44" s="31">
        <v>102</v>
      </c>
      <c r="D44" s="32">
        <v>35082</v>
      </c>
      <c r="E44" s="31">
        <v>10.5</v>
      </c>
      <c r="F44" s="31">
        <v>3</v>
      </c>
    </row>
    <row r="45" spans="2:6" x14ac:dyDescent="0.2">
      <c r="B45" s="24" t="s">
        <v>643</v>
      </c>
      <c r="C45" s="31">
        <v>102</v>
      </c>
      <c r="D45" s="32">
        <v>35088</v>
      </c>
      <c r="E45" s="31">
        <v>6</v>
      </c>
      <c r="F45" s="31">
        <v>4</v>
      </c>
    </row>
    <row r="46" spans="2:6" x14ac:dyDescent="0.2">
      <c r="B46" s="24" t="s">
        <v>643</v>
      </c>
      <c r="C46" s="31">
        <v>102</v>
      </c>
      <c r="D46" s="32">
        <v>35097</v>
      </c>
      <c r="E46" s="31">
        <v>10.5</v>
      </c>
      <c r="F46" s="31">
        <v>3</v>
      </c>
    </row>
    <row r="47" spans="2:6" x14ac:dyDescent="0.2">
      <c r="B47" s="24" t="s">
        <v>644</v>
      </c>
      <c r="C47" s="31">
        <v>102</v>
      </c>
      <c r="D47" s="32">
        <v>35072</v>
      </c>
      <c r="E47" s="31">
        <v>2.5</v>
      </c>
      <c r="F47" s="31">
        <v>4</v>
      </c>
    </row>
    <row r="48" spans="2:6" x14ac:dyDescent="0.2">
      <c r="B48" s="24" t="s">
        <v>644</v>
      </c>
      <c r="C48" s="31">
        <v>102</v>
      </c>
      <c r="D48" s="32">
        <v>35095</v>
      </c>
      <c r="E48" s="31">
        <v>13</v>
      </c>
      <c r="F48" s="31">
        <v>2</v>
      </c>
    </row>
    <row r="49" spans="2:6" x14ac:dyDescent="0.2">
      <c r="B49" s="24" t="s">
        <v>645</v>
      </c>
      <c r="C49" s="31">
        <v>102</v>
      </c>
      <c r="D49" s="32">
        <v>35082</v>
      </c>
      <c r="E49" s="31">
        <v>9</v>
      </c>
      <c r="F49" s="31">
        <v>3</v>
      </c>
    </row>
    <row r="50" spans="2:6" x14ac:dyDescent="0.2">
      <c r="B50" s="24" t="s">
        <v>645</v>
      </c>
      <c r="C50" s="31">
        <v>102</v>
      </c>
      <c r="D50" s="32">
        <v>35097</v>
      </c>
      <c r="E50" s="31">
        <v>8</v>
      </c>
      <c r="F50" s="31">
        <v>4</v>
      </c>
    </row>
    <row r="51" spans="2:6" x14ac:dyDescent="0.2">
      <c r="B51" s="24" t="s">
        <v>646</v>
      </c>
      <c r="C51" s="31">
        <v>102</v>
      </c>
      <c r="D51" s="32">
        <v>35055</v>
      </c>
      <c r="E51" s="31">
        <v>7</v>
      </c>
      <c r="F51" s="31">
        <v>4</v>
      </c>
    </row>
    <row r="52" spans="2:6" x14ac:dyDescent="0.2">
      <c r="B52" s="24" t="s">
        <v>646</v>
      </c>
      <c r="C52" s="31">
        <v>102</v>
      </c>
      <c r="D52" s="32">
        <v>35082</v>
      </c>
      <c r="E52" s="31">
        <v>12</v>
      </c>
      <c r="F52" s="31">
        <v>3</v>
      </c>
    </row>
    <row r="53" spans="2:6" x14ac:dyDescent="0.2">
      <c r="B53" s="24" t="s">
        <v>647</v>
      </c>
      <c r="C53" s="31">
        <v>102</v>
      </c>
      <c r="D53" s="32">
        <v>35068</v>
      </c>
      <c r="E53" s="31">
        <v>6</v>
      </c>
      <c r="F53" s="31">
        <v>4</v>
      </c>
    </row>
    <row r="54" spans="2:6" x14ac:dyDescent="0.2">
      <c r="B54" s="24" t="s">
        <v>647</v>
      </c>
      <c r="C54" s="31">
        <v>102</v>
      </c>
      <c r="D54" s="32">
        <v>35095</v>
      </c>
      <c r="E54" s="31">
        <v>8</v>
      </c>
      <c r="F54" s="31">
        <v>4</v>
      </c>
    </row>
    <row r="55" spans="2:6" x14ac:dyDescent="0.2">
      <c r="B55" s="24" t="s">
        <v>648</v>
      </c>
      <c r="C55" s="31">
        <v>102</v>
      </c>
      <c r="D55" s="32">
        <v>35072</v>
      </c>
      <c r="E55" s="31">
        <v>13</v>
      </c>
      <c r="F55" s="31">
        <v>2</v>
      </c>
    </row>
    <row r="56" spans="2:6" x14ac:dyDescent="0.2">
      <c r="B56" s="24" t="s">
        <v>738</v>
      </c>
      <c r="C56" s="31">
        <v>102</v>
      </c>
      <c r="D56" s="32">
        <v>35082</v>
      </c>
      <c r="E56" s="31">
        <v>1.5</v>
      </c>
      <c r="F56" s="31">
        <v>4</v>
      </c>
    </row>
    <row r="57" spans="2:6" x14ac:dyDescent="0.2">
      <c r="B57" s="24" t="s">
        <v>738</v>
      </c>
      <c r="C57" s="31">
        <v>102</v>
      </c>
      <c r="D57" s="32">
        <v>35097</v>
      </c>
      <c r="E57" s="31">
        <v>0</v>
      </c>
      <c r="F57" s="31">
        <v>4</v>
      </c>
    </row>
    <row r="58" spans="2:6" x14ac:dyDescent="0.2">
      <c r="B58" s="24" t="s">
        <v>649</v>
      </c>
      <c r="C58" s="31">
        <v>102</v>
      </c>
      <c r="D58" s="32">
        <v>35072</v>
      </c>
      <c r="E58" s="31">
        <v>5.5</v>
      </c>
      <c r="F58" s="31">
        <v>4</v>
      </c>
    </row>
    <row r="59" spans="2:6" x14ac:dyDescent="0.2">
      <c r="B59" s="24" t="s">
        <v>649</v>
      </c>
      <c r="C59" s="31">
        <v>102</v>
      </c>
      <c r="D59" s="32">
        <v>35095</v>
      </c>
      <c r="E59" s="31">
        <v>14</v>
      </c>
      <c r="F59" s="31">
        <v>2</v>
      </c>
    </row>
    <row r="60" spans="2:6" x14ac:dyDescent="0.2">
      <c r="B60" s="24" t="s">
        <v>650</v>
      </c>
      <c r="C60" s="31">
        <v>102</v>
      </c>
      <c r="D60" s="32">
        <v>35082</v>
      </c>
      <c r="E60" s="31">
        <v>9</v>
      </c>
      <c r="F60" s="31">
        <v>3</v>
      </c>
    </row>
    <row r="61" spans="2:6" x14ac:dyDescent="0.2">
      <c r="B61" s="24" t="s">
        <v>651</v>
      </c>
      <c r="C61" s="31">
        <v>102</v>
      </c>
      <c r="D61" s="32">
        <v>35072</v>
      </c>
      <c r="E61" s="31">
        <v>3.5</v>
      </c>
      <c r="F61" s="31">
        <v>4</v>
      </c>
    </row>
    <row r="62" spans="2:6" x14ac:dyDescent="0.2">
      <c r="B62" s="24" t="s">
        <v>651</v>
      </c>
      <c r="C62" s="31">
        <v>102</v>
      </c>
      <c r="D62" s="32">
        <v>35097</v>
      </c>
      <c r="E62" s="31">
        <v>13</v>
      </c>
      <c r="F62" s="31">
        <v>2</v>
      </c>
    </row>
    <row r="63" spans="2:6" x14ac:dyDescent="0.2">
      <c r="B63" s="24" t="s">
        <v>652</v>
      </c>
      <c r="C63" s="31">
        <v>102</v>
      </c>
      <c r="D63" s="32">
        <v>35072</v>
      </c>
      <c r="E63" s="31">
        <v>0</v>
      </c>
      <c r="F63" s="31">
        <v>4</v>
      </c>
    </row>
    <row r="64" spans="2:6" x14ac:dyDescent="0.2">
      <c r="B64" s="24" t="s">
        <v>652</v>
      </c>
      <c r="C64" s="31">
        <v>102</v>
      </c>
      <c r="D64" s="32">
        <v>35095</v>
      </c>
      <c r="E64" s="31">
        <v>13.5</v>
      </c>
      <c r="F64" s="31">
        <v>2</v>
      </c>
    </row>
    <row r="65" spans="2:6" x14ac:dyDescent="0.2">
      <c r="B65" s="24" t="s">
        <v>653</v>
      </c>
      <c r="C65" s="31">
        <v>102</v>
      </c>
      <c r="D65" s="32">
        <v>35088</v>
      </c>
      <c r="E65" s="31">
        <v>18.5</v>
      </c>
      <c r="F65" s="31">
        <v>1</v>
      </c>
    </row>
    <row r="66" spans="2:6" x14ac:dyDescent="0.2">
      <c r="B66" s="24" t="s">
        <v>654</v>
      </c>
      <c r="C66" s="31">
        <v>102</v>
      </c>
      <c r="D66" s="32">
        <v>35082</v>
      </c>
      <c r="E66" s="31">
        <v>13</v>
      </c>
      <c r="F66" s="31">
        <v>2</v>
      </c>
    </row>
    <row r="67" spans="2:6" x14ac:dyDescent="0.2">
      <c r="B67" s="24" t="s">
        <v>655</v>
      </c>
      <c r="C67" s="31">
        <v>102</v>
      </c>
      <c r="D67" s="32">
        <v>35082</v>
      </c>
      <c r="E67" s="31">
        <v>1.5</v>
      </c>
      <c r="F67" s="31">
        <v>4</v>
      </c>
    </row>
    <row r="68" spans="2:6" x14ac:dyDescent="0.2">
      <c r="B68" s="24" t="s">
        <v>655</v>
      </c>
      <c r="C68" s="31">
        <v>102</v>
      </c>
      <c r="D68" s="32">
        <v>35097</v>
      </c>
      <c r="E68" s="31">
        <v>1.5</v>
      </c>
      <c r="F68" s="31">
        <v>4</v>
      </c>
    </row>
    <row r="69" spans="2:6" x14ac:dyDescent="0.2">
      <c r="B69" s="24" t="s">
        <v>656</v>
      </c>
      <c r="C69" s="31">
        <v>102</v>
      </c>
      <c r="D69" s="32">
        <v>35082</v>
      </c>
      <c r="E69" s="31">
        <v>9.5</v>
      </c>
      <c r="F69" s="31">
        <v>3</v>
      </c>
    </row>
    <row r="70" spans="2:6" x14ac:dyDescent="0.2">
      <c r="B70" s="24" t="s">
        <v>739</v>
      </c>
      <c r="C70" s="31">
        <v>102</v>
      </c>
      <c r="D70" s="32">
        <v>35081</v>
      </c>
      <c r="E70" s="31">
        <v>6.5</v>
      </c>
      <c r="F70" s="31">
        <v>4</v>
      </c>
    </row>
    <row r="71" spans="2:6" ht="13.5" thickBot="1" x14ac:dyDescent="0.25">
      <c r="B71" s="29" t="s">
        <v>739</v>
      </c>
      <c r="C71" s="30">
        <v>102</v>
      </c>
      <c r="D71" s="33">
        <v>35097</v>
      </c>
      <c r="E71" s="30">
        <v>10</v>
      </c>
      <c r="F71" s="30">
        <v>3</v>
      </c>
    </row>
    <row r="72" spans="2:6" x14ac:dyDescent="0.2">
      <c r="B72" s="24" t="s">
        <v>657</v>
      </c>
      <c r="C72" s="31">
        <v>103</v>
      </c>
      <c r="D72" s="32">
        <v>35081</v>
      </c>
      <c r="E72" s="31">
        <v>5</v>
      </c>
      <c r="F72" s="31">
        <v>4</v>
      </c>
    </row>
    <row r="73" spans="2:6" x14ac:dyDescent="0.2">
      <c r="B73" s="24" t="s">
        <v>657</v>
      </c>
      <c r="C73" s="31">
        <v>103</v>
      </c>
      <c r="D73" s="32">
        <v>35097</v>
      </c>
      <c r="E73" s="31">
        <v>0</v>
      </c>
      <c r="F73" s="31">
        <v>4</v>
      </c>
    </row>
    <row r="74" spans="2:6" x14ac:dyDescent="0.2">
      <c r="B74" s="24" t="s">
        <v>658</v>
      </c>
      <c r="C74" s="31">
        <v>103</v>
      </c>
      <c r="D74" s="32">
        <v>35088</v>
      </c>
      <c r="E74" s="31">
        <v>13.5</v>
      </c>
      <c r="F74" s="31">
        <v>2</v>
      </c>
    </row>
    <row r="75" spans="2:6" x14ac:dyDescent="0.2">
      <c r="B75" s="24" t="s">
        <v>659</v>
      </c>
      <c r="C75" s="31">
        <v>103</v>
      </c>
      <c r="D75" s="32">
        <v>35068</v>
      </c>
      <c r="E75" s="31">
        <v>5</v>
      </c>
      <c r="F75" s="31">
        <v>4</v>
      </c>
    </row>
    <row r="76" spans="2:6" x14ac:dyDescent="0.2">
      <c r="B76" s="24" t="s">
        <v>659</v>
      </c>
      <c r="C76" s="31">
        <v>103</v>
      </c>
      <c r="D76" s="32">
        <v>35095</v>
      </c>
      <c r="E76" s="31">
        <v>14.5</v>
      </c>
      <c r="F76" s="31">
        <v>2</v>
      </c>
    </row>
    <row r="77" spans="2:6" x14ac:dyDescent="0.2">
      <c r="B77" s="24" t="s">
        <v>660</v>
      </c>
      <c r="C77" s="31">
        <v>103</v>
      </c>
      <c r="D77" s="32">
        <v>35088</v>
      </c>
      <c r="E77" s="31">
        <v>13</v>
      </c>
      <c r="F77" s="31">
        <v>2</v>
      </c>
    </row>
    <row r="78" spans="2:6" x14ac:dyDescent="0.2">
      <c r="B78" s="24" t="s">
        <v>661</v>
      </c>
      <c r="C78" s="31">
        <v>103</v>
      </c>
      <c r="D78" s="32">
        <v>35081</v>
      </c>
      <c r="E78" s="31">
        <v>8</v>
      </c>
      <c r="F78" s="31">
        <v>4</v>
      </c>
    </row>
    <row r="79" spans="2:6" x14ac:dyDescent="0.2">
      <c r="B79" s="24" t="s">
        <v>661</v>
      </c>
      <c r="C79" s="31">
        <v>103</v>
      </c>
      <c r="D79" s="32">
        <v>35097</v>
      </c>
      <c r="E79" s="31">
        <v>13.5</v>
      </c>
      <c r="F79" s="31">
        <v>2</v>
      </c>
    </row>
    <row r="80" spans="2:6" x14ac:dyDescent="0.2">
      <c r="B80" s="24" t="s">
        <v>662</v>
      </c>
      <c r="C80" s="31">
        <v>103</v>
      </c>
      <c r="D80" s="32">
        <v>35074</v>
      </c>
      <c r="E80" s="31">
        <v>13</v>
      </c>
      <c r="F80" s="31">
        <v>2</v>
      </c>
    </row>
    <row r="81" spans="2:6" x14ac:dyDescent="0.2">
      <c r="B81" s="24" t="s">
        <v>663</v>
      </c>
      <c r="C81" s="31">
        <v>103</v>
      </c>
      <c r="D81" s="32">
        <v>35081</v>
      </c>
      <c r="E81" s="31">
        <v>2</v>
      </c>
      <c r="F81" s="31">
        <v>4</v>
      </c>
    </row>
    <row r="82" spans="2:6" x14ac:dyDescent="0.2">
      <c r="B82" s="24" t="s">
        <v>663</v>
      </c>
      <c r="C82" s="31">
        <v>103</v>
      </c>
      <c r="D82" s="32">
        <v>35097</v>
      </c>
      <c r="E82" s="31">
        <v>7</v>
      </c>
      <c r="F82" s="31">
        <v>4</v>
      </c>
    </row>
    <row r="83" spans="2:6" x14ac:dyDescent="0.2">
      <c r="B83" s="24" t="s">
        <v>743</v>
      </c>
      <c r="C83" s="31">
        <v>103</v>
      </c>
      <c r="D83" s="32">
        <v>35088</v>
      </c>
      <c r="E83" s="31">
        <v>8</v>
      </c>
      <c r="F83" s="31">
        <v>4</v>
      </c>
    </row>
    <row r="84" spans="2:6" x14ac:dyDescent="0.2">
      <c r="B84" s="24" t="s">
        <v>743</v>
      </c>
      <c r="C84" s="31">
        <v>103</v>
      </c>
      <c r="D84" s="32">
        <v>35097</v>
      </c>
      <c r="E84" s="31">
        <v>4</v>
      </c>
      <c r="F84" s="31">
        <v>4</v>
      </c>
    </row>
    <row r="85" spans="2:6" x14ac:dyDescent="0.2">
      <c r="B85" s="24" t="s">
        <v>664</v>
      </c>
      <c r="C85" s="31">
        <v>103</v>
      </c>
      <c r="D85" s="32">
        <v>35081</v>
      </c>
      <c r="E85" s="31">
        <v>5</v>
      </c>
      <c r="F85" s="31">
        <v>4</v>
      </c>
    </row>
    <row r="86" spans="2:6" x14ac:dyDescent="0.2">
      <c r="B86" s="24" t="s">
        <v>664</v>
      </c>
      <c r="C86" s="31">
        <v>103</v>
      </c>
      <c r="D86" s="32">
        <v>35097</v>
      </c>
      <c r="E86" s="31">
        <v>0</v>
      </c>
      <c r="F86" s="31">
        <v>4</v>
      </c>
    </row>
    <row r="87" spans="2:6" x14ac:dyDescent="0.2">
      <c r="B87" s="24" t="s">
        <v>665</v>
      </c>
      <c r="C87" s="31">
        <v>103</v>
      </c>
      <c r="D87" s="32">
        <v>35074</v>
      </c>
      <c r="E87" s="31">
        <v>9</v>
      </c>
      <c r="F87" s="31">
        <v>3</v>
      </c>
    </row>
    <row r="88" spans="2:6" x14ac:dyDescent="0.2">
      <c r="B88" s="24" t="s">
        <v>665</v>
      </c>
      <c r="C88" s="31">
        <v>103</v>
      </c>
      <c r="D88" s="32">
        <v>35095</v>
      </c>
      <c r="E88" s="31">
        <v>13</v>
      </c>
      <c r="F88" s="31">
        <v>2</v>
      </c>
    </row>
    <row r="89" spans="2:6" x14ac:dyDescent="0.2">
      <c r="B89" s="24" t="s">
        <v>666</v>
      </c>
      <c r="C89" s="31">
        <v>103</v>
      </c>
      <c r="D89" s="32">
        <v>35068</v>
      </c>
      <c r="E89" s="31">
        <v>7</v>
      </c>
      <c r="F89" s="31">
        <v>4</v>
      </c>
    </row>
    <row r="90" spans="2:6" x14ac:dyDescent="0.2">
      <c r="B90" s="24" t="s">
        <v>666</v>
      </c>
      <c r="C90" s="31">
        <v>103</v>
      </c>
      <c r="D90" s="32">
        <v>35095</v>
      </c>
      <c r="E90" s="31">
        <v>12</v>
      </c>
      <c r="F90" s="31">
        <v>3</v>
      </c>
    </row>
    <row r="91" spans="2:6" x14ac:dyDescent="0.2">
      <c r="B91" s="24" t="s">
        <v>666</v>
      </c>
      <c r="C91" s="31">
        <v>103</v>
      </c>
      <c r="D91" s="32">
        <v>35097</v>
      </c>
      <c r="E91" s="31">
        <v>16.5</v>
      </c>
      <c r="F91" s="31">
        <v>1</v>
      </c>
    </row>
    <row r="92" spans="2:6" x14ac:dyDescent="0.2">
      <c r="B92" s="24" t="s">
        <v>667</v>
      </c>
      <c r="C92" s="31">
        <v>103</v>
      </c>
      <c r="D92" s="32">
        <v>35088</v>
      </c>
      <c r="E92" s="31">
        <v>7.5</v>
      </c>
      <c r="F92" s="31">
        <v>4</v>
      </c>
    </row>
    <row r="93" spans="2:6" x14ac:dyDescent="0.2">
      <c r="B93" s="24" t="s">
        <v>667</v>
      </c>
      <c r="C93" s="31">
        <v>103</v>
      </c>
      <c r="D93" s="32">
        <v>35097</v>
      </c>
      <c r="E93" s="31">
        <v>8</v>
      </c>
      <c r="F93" s="31">
        <v>4</v>
      </c>
    </row>
    <row r="94" spans="2:6" x14ac:dyDescent="0.2">
      <c r="B94" s="24" t="s">
        <v>668</v>
      </c>
      <c r="C94" s="31">
        <v>103</v>
      </c>
      <c r="D94" s="32">
        <v>35081</v>
      </c>
      <c r="E94" s="31">
        <v>9</v>
      </c>
      <c r="F94" s="31">
        <v>3</v>
      </c>
    </row>
    <row r="95" spans="2:6" x14ac:dyDescent="0.2">
      <c r="B95" s="24" t="s">
        <v>669</v>
      </c>
      <c r="C95" s="31">
        <v>103</v>
      </c>
      <c r="D95" s="32">
        <v>35082</v>
      </c>
      <c r="E95" s="31">
        <v>9.5</v>
      </c>
      <c r="F95" s="31">
        <v>3</v>
      </c>
    </row>
    <row r="96" spans="2:6" x14ac:dyDescent="0.2">
      <c r="B96" s="24" t="s">
        <v>802</v>
      </c>
      <c r="C96" s="31">
        <v>103</v>
      </c>
      <c r="D96" s="32">
        <v>35088</v>
      </c>
      <c r="E96" s="31">
        <v>1</v>
      </c>
      <c r="F96" s="31">
        <v>4</v>
      </c>
    </row>
    <row r="97" spans="2:6" x14ac:dyDescent="0.2">
      <c r="B97" s="24" t="s">
        <v>802</v>
      </c>
      <c r="C97" s="31">
        <v>103</v>
      </c>
      <c r="D97" s="32">
        <v>35097</v>
      </c>
      <c r="E97" s="31">
        <v>5.5</v>
      </c>
      <c r="F97" s="31">
        <v>4</v>
      </c>
    </row>
    <row r="98" spans="2:6" x14ac:dyDescent="0.2">
      <c r="B98" s="24" t="s">
        <v>670</v>
      </c>
      <c r="C98" s="31">
        <v>103</v>
      </c>
      <c r="D98" s="32">
        <v>35074</v>
      </c>
      <c r="E98" s="31">
        <v>9</v>
      </c>
      <c r="F98" s="31">
        <v>3</v>
      </c>
    </row>
    <row r="99" spans="2:6" x14ac:dyDescent="0.2">
      <c r="B99" s="24" t="s">
        <v>671</v>
      </c>
      <c r="C99" s="31">
        <v>103</v>
      </c>
      <c r="D99" s="32">
        <v>35074</v>
      </c>
      <c r="E99" s="31">
        <v>7</v>
      </c>
      <c r="F99" s="31">
        <v>4</v>
      </c>
    </row>
    <row r="100" spans="2:6" x14ac:dyDescent="0.2">
      <c r="B100" s="24" t="s">
        <v>671</v>
      </c>
      <c r="C100" s="31">
        <v>103</v>
      </c>
      <c r="D100" s="32">
        <v>35095</v>
      </c>
      <c r="E100" s="31">
        <v>9.5</v>
      </c>
      <c r="F100" s="31">
        <v>3</v>
      </c>
    </row>
    <row r="101" spans="2:6" x14ac:dyDescent="0.2">
      <c r="B101" s="24" t="s">
        <v>672</v>
      </c>
      <c r="C101" s="31">
        <v>103</v>
      </c>
      <c r="D101" s="32">
        <v>35082</v>
      </c>
      <c r="E101" s="31">
        <v>0</v>
      </c>
      <c r="F101" s="31">
        <v>4</v>
      </c>
    </row>
    <row r="102" spans="2:6" ht="13.5" thickBot="1" x14ac:dyDescent="0.25">
      <c r="B102" s="29" t="s">
        <v>672</v>
      </c>
      <c r="C102" s="30">
        <v>103</v>
      </c>
      <c r="D102" s="33">
        <v>35097</v>
      </c>
      <c r="E102" s="30">
        <v>7</v>
      </c>
      <c r="F102" s="30">
        <v>4</v>
      </c>
    </row>
    <row r="103" spans="2:6" x14ac:dyDescent="0.2">
      <c r="B103" s="24" t="s">
        <v>673</v>
      </c>
      <c r="C103" s="31">
        <v>104</v>
      </c>
      <c r="D103" s="32">
        <v>35072</v>
      </c>
      <c r="E103" s="31">
        <v>5</v>
      </c>
      <c r="F103" s="31">
        <v>4</v>
      </c>
    </row>
    <row r="104" spans="2:6" x14ac:dyDescent="0.2">
      <c r="B104" s="24" t="s">
        <v>673</v>
      </c>
      <c r="C104" s="31">
        <v>104</v>
      </c>
      <c r="D104" s="32">
        <v>35074</v>
      </c>
      <c r="E104" s="31">
        <v>9</v>
      </c>
      <c r="F104" s="31">
        <v>3</v>
      </c>
    </row>
    <row r="105" spans="2:6" x14ac:dyDescent="0.2">
      <c r="B105" s="24" t="s">
        <v>674</v>
      </c>
      <c r="C105" s="31">
        <v>104</v>
      </c>
      <c r="D105" s="32">
        <v>35074</v>
      </c>
      <c r="E105" s="31">
        <v>5</v>
      </c>
      <c r="F105" s="31">
        <v>4</v>
      </c>
    </row>
    <row r="106" spans="2:6" x14ac:dyDescent="0.2">
      <c r="B106" s="24" t="s">
        <v>674</v>
      </c>
      <c r="C106" s="31">
        <v>104</v>
      </c>
      <c r="D106" s="32">
        <v>35095</v>
      </c>
      <c r="E106" s="31">
        <v>17</v>
      </c>
      <c r="F106" s="31">
        <v>1</v>
      </c>
    </row>
    <row r="107" spans="2:6" x14ac:dyDescent="0.2">
      <c r="B107" s="24" t="s">
        <v>675</v>
      </c>
      <c r="C107" s="31">
        <v>104</v>
      </c>
      <c r="D107" s="32">
        <v>35074</v>
      </c>
      <c r="E107" s="31">
        <v>2.5</v>
      </c>
      <c r="F107" s="31">
        <v>4</v>
      </c>
    </row>
    <row r="108" spans="2:6" x14ac:dyDescent="0.2">
      <c r="B108" s="24" t="s">
        <v>675</v>
      </c>
      <c r="C108" s="31">
        <v>104</v>
      </c>
      <c r="D108" s="32">
        <v>35095</v>
      </c>
      <c r="E108" s="31">
        <v>14.5</v>
      </c>
      <c r="F108" s="31">
        <v>2</v>
      </c>
    </row>
    <row r="109" spans="2:6" x14ac:dyDescent="0.2">
      <c r="B109" s="24" t="s">
        <v>676</v>
      </c>
      <c r="C109" s="31">
        <v>104</v>
      </c>
      <c r="D109" s="32">
        <v>35072</v>
      </c>
      <c r="E109" s="31">
        <v>10.5</v>
      </c>
      <c r="F109" s="31">
        <v>3</v>
      </c>
    </row>
    <row r="110" spans="2:6" x14ac:dyDescent="0.2">
      <c r="B110" s="24" t="s">
        <v>677</v>
      </c>
      <c r="C110" s="31">
        <v>104</v>
      </c>
      <c r="D110" s="32">
        <v>35055</v>
      </c>
      <c r="E110" s="31">
        <v>14</v>
      </c>
      <c r="F110" s="31">
        <v>2</v>
      </c>
    </row>
    <row r="111" spans="2:6" x14ac:dyDescent="0.2">
      <c r="B111" s="24" t="s">
        <v>678</v>
      </c>
      <c r="C111" s="31">
        <v>104</v>
      </c>
      <c r="D111" s="32">
        <v>35074</v>
      </c>
      <c r="E111" s="31">
        <v>4</v>
      </c>
      <c r="F111" s="31">
        <v>4</v>
      </c>
    </row>
    <row r="112" spans="2:6" x14ac:dyDescent="0.2">
      <c r="B112" s="24" t="s">
        <v>678</v>
      </c>
      <c r="C112" s="31">
        <v>104</v>
      </c>
      <c r="D112" s="32">
        <v>35095</v>
      </c>
      <c r="E112" s="31">
        <v>13.5</v>
      </c>
      <c r="F112" s="31">
        <v>2</v>
      </c>
    </row>
    <row r="113" spans="2:6" x14ac:dyDescent="0.2">
      <c r="B113" s="24" t="s">
        <v>744</v>
      </c>
      <c r="C113" s="31">
        <v>104</v>
      </c>
      <c r="D113" s="32">
        <v>35082</v>
      </c>
      <c r="E113" s="31">
        <v>0</v>
      </c>
      <c r="F113" s="31">
        <v>4</v>
      </c>
    </row>
    <row r="114" spans="2:6" x14ac:dyDescent="0.2">
      <c r="B114" s="24" t="s">
        <v>679</v>
      </c>
      <c r="C114" s="31">
        <v>104</v>
      </c>
      <c r="D114" s="32">
        <v>35082</v>
      </c>
      <c r="E114" s="31">
        <v>11.5</v>
      </c>
      <c r="F114" s="31">
        <v>3</v>
      </c>
    </row>
    <row r="115" spans="2:6" x14ac:dyDescent="0.2">
      <c r="B115" s="24" t="s">
        <v>680</v>
      </c>
      <c r="C115" s="31">
        <v>104</v>
      </c>
      <c r="D115" s="32">
        <v>35055</v>
      </c>
      <c r="E115" s="31">
        <v>18</v>
      </c>
      <c r="F115" s="31">
        <v>1</v>
      </c>
    </row>
    <row r="116" spans="2:6" x14ac:dyDescent="0.2">
      <c r="B116" s="24" t="s">
        <v>681</v>
      </c>
      <c r="C116" s="31">
        <v>104</v>
      </c>
      <c r="D116" s="32">
        <v>35074</v>
      </c>
      <c r="E116" s="31">
        <v>14</v>
      </c>
      <c r="F116" s="31">
        <v>2</v>
      </c>
    </row>
    <row r="117" spans="2:6" x14ac:dyDescent="0.2">
      <c r="B117" s="24" t="s">
        <v>682</v>
      </c>
      <c r="C117" s="31">
        <v>104</v>
      </c>
      <c r="D117" s="32">
        <v>35074</v>
      </c>
      <c r="E117" s="31">
        <v>11</v>
      </c>
      <c r="F117" s="31">
        <v>3</v>
      </c>
    </row>
    <row r="118" spans="2:6" x14ac:dyDescent="0.2">
      <c r="B118" s="24" t="s">
        <v>683</v>
      </c>
      <c r="C118" s="31">
        <v>104</v>
      </c>
      <c r="D118" s="32">
        <v>35072</v>
      </c>
      <c r="E118" s="31">
        <v>10</v>
      </c>
      <c r="F118" s="31">
        <v>3</v>
      </c>
    </row>
    <row r="119" spans="2:6" x14ac:dyDescent="0.2">
      <c r="B119" s="24" t="s">
        <v>683</v>
      </c>
      <c r="C119" s="31">
        <v>104</v>
      </c>
      <c r="D119" s="32">
        <v>35074</v>
      </c>
      <c r="E119" s="31">
        <v>17.5</v>
      </c>
      <c r="F119" s="31">
        <v>1</v>
      </c>
    </row>
    <row r="120" spans="2:6" x14ac:dyDescent="0.2">
      <c r="B120" s="24" t="s">
        <v>684</v>
      </c>
      <c r="C120" s="31">
        <v>104</v>
      </c>
      <c r="D120" s="32">
        <v>35072</v>
      </c>
      <c r="E120" s="31">
        <v>13</v>
      </c>
      <c r="F120" s="31">
        <v>2</v>
      </c>
    </row>
    <row r="121" spans="2:6" x14ac:dyDescent="0.2">
      <c r="B121" s="24" t="s">
        <v>685</v>
      </c>
      <c r="C121" s="31">
        <v>104</v>
      </c>
      <c r="D121" s="32">
        <v>35072</v>
      </c>
      <c r="E121" s="31">
        <v>9</v>
      </c>
      <c r="F121" s="31">
        <v>3</v>
      </c>
    </row>
    <row r="122" spans="2:6" x14ac:dyDescent="0.2">
      <c r="B122" s="24" t="s">
        <v>686</v>
      </c>
      <c r="C122" s="31">
        <v>104</v>
      </c>
      <c r="D122" s="32">
        <v>35068</v>
      </c>
      <c r="E122" s="31">
        <v>17</v>
      </c>
      <c r="F122" s="31">
        <v>1</v>
      </c>
    </row>
    <row r="123" spans="2:6" x14ac:dyDescent="0.2">
      <c r="B123" s="24" t="s">
        <v>687</v>
      </c>
      <c r="C123" s="31">
        <v>104</v>
      </c>
      <c r="D123" s="32">
        <v>35068</v>
      </c>
      <c r="E123" s="31">
        <v>17</v>
      </c>
      <c r="F123" s="31">
        <v>1</v>
      </c>
    </row>
    <row r="124" spans="2:6" x14ac:dyDescent="0.2">
      <c r="B124" s="24" t="s">
        <v>688</v>
      </c>
      <c r="C124" s="31">
        <v>104</v>
      </c>
      <c r="D124" s="32">
        <v>35072</v>
      </c>
      <c r="E124" s="31">
        <v>5</v>
      </c>
      <c r="F124" s="31">
        <v>4</v>
      </c>
    </row>
    <row r="125" spans="2:6" x14ac:dyDescent="0.2">
      <c r="B125" s="24" t="s">
        <v>688</v>
      </c>
      <c r="C125" s="31">
        <v>104</v>
      </c>
      <c r="D125" s="32">
        <v>35097</v>
      </c>
      <c r="E125" s="31">
        <v>9</v>
      </c>
      <c r="F125" s="31">
        <v>3</v>
      </c>
    </row>
    <row r="126" spans="2:6" x14ac:dyDescent="0.2">
      <c r="B126" s="24" t="s">
        <v>689</v>
      </c>
      <c r="C126" s="31">
        <v>104</v>
      </c>
      <c r="D126" s="32">
        <v>35074</v>
      </c>
      <c r="E126" s="31">
        <v>14</v>
      </c>
      <c r="F126" s="31">
        <v>2</v>
      </c>
    </row>
    <row r="127" spans="2:6" x14ac:dyDescent="0.2">
      <c r="B127" s="24" t="s">
        <v>690</v>
      </c>
      <c r="C127" s="31">
        <v>104</v>
      </c>
      <c r="D127" s="32">
        <v>35072</v>
      </c>
      <c r="E127" s="31">
        <v>16</v>
      </c>
      <c r="F127" s="31">
        <v>1</v>
      </c>
    </row>
    <row r="128" spans="2:6" x14ac:dyDescent="0.2">
      <c r="B128" s="34" t="s">
        <v>691</v>
      </c>
      <c r="C128" s="35">
        <v>104</v>
      </c>
      <c r="D128" s="36">
        <v>35068</v>
      </c>
      <c r="E128" s="35">
        <v>10</v>
      </c>
      <c r="F128" s="35">
        <v>3</v>
      </c>
    </row>
    <row r="129" spans="2:6" x14ac:dyDescent="0.2">
      <c r="B129" s="24" t="s">
        <v>692</v>
      </c>
      <c r="C129" s="31">
        <v>104</v>
      </c>
      <c r="D129" s="32">
        <v>35055</v>
      </c>
      <c r="E129" s="31">
        <v>13.5</v>
      </c>
      <c r="F129" s="31">
        <v>2</v>
      </c>
    </row>
    <row r="130" spans="2:6" ht="13.5" thickBot="1" x14ac:dyDescent="0.25">
      <c r="B130" s="29" t="s">
        <v>692</v>
      </c>
      <c r="C130" s="30">
        <v>104</v>
      </c>
      <c r="D130" s="33">
        <v>35068</v>
      </c>
      <c r="E130" s="30">
        <v>18</v>
      </c>
      <c r="F130" s="30">
        <v>1</v>
      </c>
    </row>
    <row r="131" spans="2:6" x14ac:dyDescent="0.2">
      <c r="B131" s="24" t="s">
        <v>745</v>
      </c>
      <c r="C131" s="31">
        <v>105</v>
      </c>
      <c r="D131" s="32">
        <v>35072</v>
      </c>
      <c r="E131" s="31">
        <v>16</v>
      </c>
      <c r="F131" s="31">
        <v>1</v>
      </c>
    </row>
    <row r="132" spans="2:6" x14ac:dyDescent="0.2">
      <c r="B132" s="24" t="s">
        <v>693</v>
      </c>
      <c r="C132" s="31">
        <v>105</v>
      </c>
      <c r="D132" s="32">
        <v>35081</v>
      </c>
      <c r="E132" s="31">
        <v>18</v>
      </c>
      <c r="F132" s="31">
        <v>1</v>
      </c>
    </row>
    <row r="133" spans="2:6" x14ac:dyDescent="0.2">
      <c r="B133" s="24" t="s">
        <v>694</v>
      </c>
      <c r="C133" s="31">
        <v>105</v>
      </c>
      <c r="D133" s="32">
        <v>35074</v>
      </c>
      <c r="E133" s="31">
        <v>0</v>
      </c>
      <c r="F133" s="31">
        <v>4</v>
      </c>
    </row>
    <row r="134" spans="2:6" x14ac:dyDescent="0.2">
      <c r="B134" s="24" t="s">
        <v>694</v>
      </c>
      <c r="C134" s="31">
        <v>105</v>
      </c>
      <c r="D134" s="32">
        <v>35095</v>
      </c>
      <c r="E134" s="31">
        <v>18</v>
      </c>
      <c r="F134" s="31">
        <v>1</v>
      </c>
    </row>
    <row r="135" spans="2:6" x14ac:dyDescent="0.2">
      <c r="B135" s="24" t="s">
        <v>746</v>
      </c>
      <c r="C135" s="31">
        <v>105</v>
      </c>
      <c r="D135" s="32">
        <v>35074</v>
      </c>
      <c r="E135" s="31">
        <v>5</v>
      </c>
      <c r="F135" s="31">
        <v>4</v>
      </c>
    </row>
    <row r="136" spans="2:6" x14ac:dyDescent="0.2">
      <c r="B136" s="24" t="s">
        <v>746</v>
      </c>
      <c r="C136" s="31">
        <v>105</v>
      </c>
      <c r="D136" s="32">
        <v>35095</v>
      </c>
      <c r="E136" s="31">
        <v>18</v>
      </c>
      <c r="F136" s="31">
        <v>1</v>
      </c>
    </row>
    <row r="137" spans="2:6" x14ac:dyDescent="0.2">
      <c r="B137" s="24" t="s">
        <v>695</v>
      </c>
      <c r="C137" s="31">
        <v>105</v>
      </c>
      <c r="D137" s="32">
        <v>35074</v>
      </c>
      <c r="E137" s="31">
        <v>18</v>
      </c>
      <c r="F137" s="31">
        <v>1</v>
      </c>
    </row>
    <row r="138" spans="2:6" x14ac:dyDescent="0.2">
      <c r="B138" s="24" t="s">
        <v>696</v>
      </c>
      <c r="C138" s="31">
        <v>105</v>
      </c>
      <c r="D138" s="32">
        <v>35074</v>
      </c>
      <c r="E138" s="31">
        <v>6</v>
      </c>
      <c r="F138" s="31">
        <v>4</v>
      </c>
    </row>
    <row r="139" spans="2:6" x14ac:dyDescent="0.2">
      <c r="B139" s="24" t="s">
        <v>696</v>
      </c>
      <c r="C139" s="31">
        <v>105</v>
      </c>
      <c r="D139" s="32">
        <v>35095</v>
      </c>
      <c r="E139" s="31">
        <v>9</v>
      </c>
      <c r="F139" s="31">
        <v>3</v>
      </c>
    </row>
    <row r="140" spans="2:6" x14ac:dyDescent="0.2">
      <c r="B140" s="24" t="s">
        <v>697</v>
      </c>
      <c r="C140" s="31">
        <v>105</v>
      </c>
      <c r="D140" s="32">
        <v>35081</v>
      </c>
      <c r="E140" s="31">
        <v>19</v>
      </c>
      <c r="F140" s="31">
        <v>1</v>
      </c>
    </row>
    <row r="141" spans="2:6" x14ac:dyDescent="0.2">
      <c r="B141" s="24" t="s">
        <v>698</v>
      </c>
      <c r="C141" s="31">
        <v>105</v>
      </c>
      <c r="D141" s="32">
        <v>35081</v>
      </c>
      <c r="E141" s="31">
        <v>11</v>
      </c>
      <c r="F141" s="31">
        <v>3</v>
      </c>
    </row>
    <row r="142" spans="2:6" x14ac:dyDescent="0.2">
      <c r="B142" s="24" t="s">
        <v>699</v>
      </c>
      <c r="C142" s="31">
        <v>105</v>
      </c>
      <c r="D142" s="32">
        <v>35074</v>
      </c>
      <c r="E142" s="31">
        <v>2.5</v>
      </c>
      <c r="F142" s="31">
        <v>4</v>
      </c>
    </row>
    <row r="143" spans="2:6" x14ac:dyDescent="0.2">
      <c r="B143" s="24" t="s">
        <v>699</v>
      </c>
      <c r="C143" s="31">
        <v>105</v>
      </c>
      <c r="D143" s="32">
        <v>35095</v>
      </c>
      <c r="E143" s="31">
        <v>11</v>
      </c>
      <c r="F143" s="31">
        <v>3</v>
      </c>
    </row>
    <row r="144" spans="2:6" x14ac:dyDescent="0.2">
      <c r="B144" s="24" t="s">
        <v>700</v>
      </c>
      <c r="C144" s="31">
        <v>105</v>
      </c>
      <c r="D144" s="32">
        <v>35072</v>
      </c>
      <c r="E144" s="31">
        <v>8</v>
      </c>
      <c r="F144" s="31">
        <v>4</v>
      </c>
    </row>
    <row r="145" spans="2:6" x14ac:dyDescent="0.2">
      <c r="B145" s="24" t="s">
        <v>700</v>
      </c>
      <c r="C145" s="31">
        <v>105</v>
      </c>
      <c r="D145" s="32">
        <v>35081</v>
      </c>
      <c r="E145" s="31">
        <v>15</v>
      </c>
      <c r="F145" s="31">
        <v>2</v>
      </c>
    </row>
    <row r="146" spans="2:6" x14ac:dyDescent="0.2">
      <c r="B146" s="24" t="s">
        <v>701</v>
      </c>
      <c r="C146" s="31">
        <v>105</v>
      </c>
      <c r="D146" s="32">
        <v>35055</v>
      </c>
      <c r="E146" s="31">
        <v>18</v>
      </c>
      <c r="F146" s="31">
        <v>1</v>
      </c>
    </row>
    <row r="147" spans="2:6" x14ac:dyDescent="0.2">
      <c r="B147" s="24" t="s">
        <v>702</v>
      </c>
      <c r="C147" s="31">
        <v>105</v>
      </c>
      <c r="D147" s="32">
        <v>35074</v>
      </c>
      <c r="E147" s="31">
        <v>9</v>
      </c>
      <c r="F147" s="31">
        <v>3</v>
      </c>
    </row>
    <row r="148" spans="2:6" x14ac:dyDescent="0.2">
      <c r="B148" s="24" t="s">
        <v>702</v>
      </c>
      <c r="C148" s="31">
        <v>105</v>
      </c>
      <c r="D148" s="32">
        <v>35095</v>
      </c>
      <c r="E148" s="31">
        <v>17</v>
      </c>
      <c r="F148" s="31">
        <v>1</v>
      </c>
    </row>
    <row r="149" spans="2:6" x14ac:dyDescent="0.2">
      <c r="B149" s="24" t="s">
        <v>703</v>
      </c>
      <c r="C149" s="31">
        <v>105</v>
      </c>
      <c r="D149" s="32">
        <v>35081</v>
      </c>
      <c r="E149" s="31">
        <v>13</v>
      </c>
      <c r="F149" s="31">
        <v>2</v>
      </c>
    </row>
    <row r="150" spans="2:6" x14ac:dyDescent="0.2">
      <c r="B150" s="24" t="s">
        <v>704</v>
      </c>
      <c r="C150" s="31">
        <v>105</v>
      </c>
      <c r="D150" s="32">
        <v>35088</v>
      </c>
      <c r="E150" s="31">
        <v>17</v>
      </c>
      <c r="F150" s="31">
        <v>1</v>
      </c>
    </row>
    <row r="151" spans="2:6" x14ac:dyDescent="0.2">
      <c r="B151" s="24" t="s">
        <v>705</v>
      </c>
      <c r="C151" s="31">
        <v>105</v>
      </c>
      <c r="D151" s="32">
        <v>35081</v>
      </c>
      <c r="E151" s="31">
        <v>14</v>
      </c>
      <c r="F151" s="31">
        <v>2</v>
      </c>
    </row>
    <row r="152" spans="2:6" x14ac:dyDescent="0.2">
      <c r="B152" s="24" t="s">
        <v>706</v>
      </c>
      <c r="C152" s="31">
        <v>105</v>
      </c>
      <c r="D152" s="32">
        <v>35088</v>
      </c>
      <c r="E152" s="31">
        <v>14</v>
      </c>
      <c r="F152" s="31">
        <v>2</v>
      </c>
    </row>
    <row r="153" spans="2:6" x14ac:dyDescent="0.2">
      <c r="B153" s="24" t="s">
        <v>707</v>
      </c>
      <c r="C153" s="31">
        <v>105</v>
      </c>
      <c r="D153" s="32">
        <v>35088</v>
      </c>
      <c r="E153" s="31">
        <v>6.5</v>
      </c>
      <c r="F153" s="31">
        <v>4</v>
      </c>
    </row>
    <row r="154" spans="2:6" x14ac:dyDescent="0.2">
      <c r="B154" s="24" t="s">
        <v>707</v>
      </c>
      <c r="C154" s="31">
        <v>105</v>
      </c>
      <c r="D154" s="32">
        <v>35095</v>
      </c>
      <c r="E154" s="31">
        <v>17</v>
      </c>
      <c r="F154" s="31">
        <v>1</v>
      </c>
    </row>
    <row r="155" spans="2:6" x14ac:dyDescent="0.2">
      <c r="B155" s="24" t="s">
        <v>708</v>
      </c>
      <c r="C155" s="31">
        <v>105</v>
      </c>
      <c r="D155" s="32">
        <v>35081</v>
      </c>
      <c r="E155" s="31">
        <v>19</v>
      </c>
      <c r="F155" s="31">
        <v>1</v>
      </c>
    </row>
    <row r="156" spans="2:6" x14ac:dyDescent="0.2">
      <c r="B156" s="24" t="s">
        <v>709</v>
      </c>
      <c r="C156" s="31">
        <v>105</v>
      </c>
      <c r="D156" s="32">
        <v>35082</v>
      </c>
      <c r="E156" s="31">
        <v>10</v>
      </c>
      <c r="F156" s="31">
        <v>3</v>
      </c>
    </row>
    <row r="157" spans="2:6" x14ac:dyDescent="0.2">
      <c r="B157" s="24" t="s">
        <v>710</v>
      </c>
      <c r="C157" s="31">
        <v>105</v>
      </c>
      <c r="D157" s="32">
        <v>35088</v>
      </c>
      <c r="E157" s="31">
        <v>3</v>
      </c>
      <c r="F157" s="31">
        <v>4</v>
      </c>
    </row>
    <row r="158" spans="2:6" x14ac:dyDescent="0.2">
      <c r="B158" s="24" t="s">
        <v>710</v>
      </c>
      <c r="C158" s="31">
        <v>105</v>
      </c>
      <c r="D158" s="32">
        <v>35095</v>
      </c>
      <c r="E158" s="31">
        <v>9</v>
      </c>
      <c r="F158" s="31">
        <v>3</v>
      </c>
    </row>
    <row r="159" spans="2:6" ht="13.5" thickBot="1" x14ac:dyDescent="0.25">
      <c r="B159" s="29" t="s">
        <v>711</v>
      </c>
      <c r="C159" s="30">
        <v>105</v>
      </c>
      <c r="D159" s="33">
        <v>35081</v>
      </c>
      <c r="E159" s="30">
        <v>14</v>
      </c>
      <c r="F159" s="30">
        <v>2</v>
      </c>
    </row>
    <row r="160" spans="2:6" x14ac:dyDescent="0.2">
      <c r="B160" s="24" t="s">
        <v>712</v>
      </c>
      <c r="C160" s="31">
        <v>106</v>
      </c>
      <c r="D160" s="32">
        <v>35074</v>
      </c>
      <c r="E160" s="31">
        <v>16.5</v>
      </c>
      <c r="F160" s="31">
        <v>1</v>
      </c>
    </row>
    <row r="161" spans="2:6" x14ac:dyDescent="0.2">
      <c r="B161" s="24" t="s">
        <v>713</v>
      </c>
      <c r="C161" s="31">
        <v>106</v>
      </c>
      <c r="D161" s="32">
        <v>35081</v>
      </c>
      <c r="E161" s="31">
        <v>10</v>
      </c>
      <c r="F161" s="31">
        <v>3</v>
      </c>
    </row>
    <row r="162" spans="2:6" x14ac:dyDescent="0.2">
      <c r="B162" s="24" t="s">
        <v>713</v>
      </c>
      <c r="C162" s="31">
        <v>106</v>
      </c>
      <c r="D162" s="32">
        <v>35095</v>
      </c>
      <c r="E162" s="31">
        <v>16.5</v>
      </c>
      <c r="F162" s="31">
        <v>1</v>
      </c>
    </row>
    <row r="163" spans="2:6" x14ac:dyDescent="0.2">
      <c r="B163" s="24" t="s">
        <v>714</v>
      </c>
      <c r="C163" s="31">
        <v>106</v>
      </c>
      <c r="D163" s="32">
        <v>35081</v>
      </c>
      <c r="E163" s="31">
        <v>9</v>
      </c>
      <c r="F163" s="31">
        <v>3</v>
      </c>
    </row>
    <row r="164" spans="2:6" x14ac:dyDescent="0.2">
      <c r="B164" s="24" t="s">
        <v>715</v>
      </c>
      <c r="C164" s="31">
        <v>106</v>
      </c>
      <c r="D164" s="32">
        <v>35081</v>
      </c>
      <c r="E164" s="31">
        <v>11.5</v>
      </c>
      <c r="F164" s="31">
        <v>3</v>
      </c>
    </row>
    <row r="165" spans="2:6" x14ac:dyDescent="0.2">
      <c r="B165" s="24" t="s">
        <v>716</v>
      </c>
      <c r="C165" s="31">
        <v>106</v>
      </c>
      <c r="D165" s="32">
        <v>35072</v>
      </c>
      <c r="E165" s="31">
        <v>3.5</v>
      </c>
      <c r="F165" s="31">
        <v>4</v>
      </c>
    </row>
    <row r="166" spans="2:6" x14ac:dyDescent="0.2">
      <c r="B166" s="24" t="s">
        <v>716</v>
      </c>
      <c r="C166" s="31">
        <v>106</v>
      </c>
      <c r="D166" s="32">
        <v>35095</v>
      </c>
      <c r="E166" s="31">
        <v>13</v>
      </c>
      <c r="F166" s="31">
        <v>2</v>
      </c>
    </row>
    <row r="167" spans="2:6" x14ac:dyDescent="0.2">
      <c r="B167" s="24" t="s">
        <v>717</v>
      </c>
      <c r="C167" s="31">
        <v>106</v>
      </c>
      <c r="D167" s="32">
        <v>35082</v>
      </c>
      <c r="E167" s="31">
        <v>6.5</v>
      </c>
      <c r="F167" s="31">
        <v>4</v>
      </c>
    </row>
    <row r="168" spans="2:6" x14ac:dyDescent="0.2">
      <c r="B168" s="24" t="s">
        <v>717</v>
      </c>
      <c r="C168" s="31">
        <v>106</v>
      </c>
      <c r="D168" s="32">
        <v>35095</v>
      </c>
      <c r="E168" s="31">
        <v>9.5</v>
      </c>
      <c r="F168" s="31">
        <v>3</v>
      </c>
    </row>
    <row r="169" spans="2:6" x14ac:dyDescent="0.2">
      <c r="B169" s="24" t="s">
        <v>718</v>
      </c>
      <c r="C169" s="31">
        <v>106</v>
      </c>
      <c r="D169" s="32">
        <v>35081</v>
      </c>
      <c r="E169" s="31">
        <v>16</v>
      </c>
      <c r="F169" s="31">
        <v>1</v>
      </c>
    </row>
    <row r="170" spans="2:6" x14ac:dyDescent="0.2">
      <c r="B170" s="24" t="s">
        <v>719</v>
      </c>
      <c r="C170" s="31">
        <v>106</v>
      </c>
      <c r="D170" s="32">
        <v>35081</v>
      </c>
      <c r="E170" s="31">
        <v>16</v>
      </c>
      <c r="F170" s="31">
        <v>1</v>
      </c>
    </row>
    <row r="171" spans="2:6" x14ac:dyDescent="0.2">
      <c r="B171" s="24" t="s">
        <v>720</v>
      </c>
      <c r="C171" s="31">
        <v>106</v>
      </c>
      <c r="D171" s="32">
        <v>35074</v>
      </c>
      <c r="E171" s="31">
        <v>11.5</v>
      </c>
      <c r="F171" s="31">
        <v>3</v>
      </c>
    </row>
    <row r="172" spans="2:6" x14ac:dyDescent="0.2">
      <c r="B172" s="24" t="s">
        <v>721</v>
      </c>
      <c r="C172" s="31">
        <v>106</v>
      </c>
      <c r="D172" s="32">
        <v>35081</v>
      </c>
      <c r="E172" s="31">
        <v>10.5</v>
      </c>
      <c r="F172" s="31">
        <v>3</v>
      </c>
    </row>
    <row r="173" spans="2:6" x14ac:dyDescent="0.2">
      <c r="B173" s="24" t="s">
        <v>722</v>
      </c>
      <c r="C173" s="31">
        <v>106</v>
      </c>
      <c r="D173" s="32">
        <v>35055</v>
      </c>
      <c r="E173" s="31">
        <v>13</v>
      </c>
      <c r="F173" s="31">
        <v>2</v>
      </c>
    </row>
    <row r="174" spans="2:6" x14ac:dyDescent="0.2">
      <c r="B174" s="24" t="s">
        <v>723</v>
      </c>
      <c r="C174" s="31">
        <v>106</v>
      </c>
      <c r="D174" s="32">
        <v>35082</v>
      </c>
      <c r="E174" s="31">
        <v>7.5</v>
      </c>
      <c r="F174" s="31">
        <v>4</v>
      </c>
    </row>
    <row r="175" spans="2:6" x14ac:dyDescent="0.2">
      <c r="B175" s="24" t="s">
        <v>723</v>
      </c>
      <c r="C175" s="31">
        <v>106</v>
      </c>
      <c r="D175" s="32">
        <v>35095</v>
      </c>
      <c r="E175" s="31">
        <v>13</v>
      </c>
      <c r="F175" s="31">
        <v>2</v>
      </c>
    </row>
    <row r="176" spans="2:6" x14ac:dyDescent="0.2">
      <c r="B176" s="24" t="s">
        <v>724</v>
      </c>
      <c r="C176" s="31">
        <v>106</v>
      </c>
      <c r="D176" s="32">
        <v>35055</v>
      </c>
      <c r="E176" s="31">
        <v>7.5</v>
      </c>
      <c r="F176" s="31">
        <v>4</v>
      </c>
    </row>
    <row r="177" spans="2:6" x14ac:dyDescent="0.2">
      <c r="B177" s="24" t="s">
        <v>724</v>
      </c>
      <c r="C177" s="31">
        <v>106</v>
      </c>
      <c r="D177" s="32">
        <v>35082</v>
      </c>
      <c r="E177" s="31">
        <v>18</v>
      </c>
      <c r="F177" s="31">
        <v>1</v>
      </c>
    </row>
    <row r="178" spans="2:6" x14ac:dyDescent="0.2">
      <c r="B178" s="24" t="s">
        <v>725</v>
      </c>
      <c r="C178" s="31">
        <v>106</v>
      </c>
      <c r="D178" s="32">
        <v>35055</v>
      </c>
      <c r="E178" s="31">
        <v>18.5</v>
      </c>
      <c r="F178" s="31">
        <v>1</v>
      </c>
    </row>
    <row r="179" spans="2:6" x14ac:dyDescent="0.2">
      <c r="B179" s="24" t="s">
        <v>726</v>
      </c>
      <c r="C179" s="31">
        <v>106</v>
      </c>
      <c r="D179" s="32">
        <v>35074</v>
      </c>
      <c r="E179" s="31">
        <v>7.5</v>
      </c>
      <c r="F179" s="31">
        <v>4</v>
      </c>
    </row>
    <row r="180" spans="2:6" x14ac:dyDescent="0.2">
      <c r="B180" s="24" t="s">
        <v>726</v>
      </c>
      <c r="C180" s="31">
        <v>106</v>
      </c>
      <c r="D180" s="32">
        <v>35095</v>
      </c>
      <c r="E180" s="31">
        <v>8</v>
      </c>
      <c r="F180" s="31">
        <v>4</v>
      </c>
    </row>
    <row r="181" spans="2:6" x14ac:dyDescent="0.2">
      <c r="B181" s="24" t="s">
        <v>727</v>
      </c>
      <c r="C181" s="31">
        <v>106</v>
      </c>
      <c r="D181" s="32">
        <v>35081</v>
      </c>
      <c r="E181" s="31">
        <v>15</v>
      </c>
      <c r="F181" s="31">
        <v>2</v>
      </c>
    </row>
    <row r="182" spans="2:6" x14ac:dyDescent="0.2">
      <c r="B182" s="24" t="s">
        <v>747</v>
      </c>
      <c r="C182" s="31">
        <v>106</v>
      </c>
      <c r="D182" s="32">
        <v>35081</v>
      </c>
      <c r="E182" s="31">
        <v>6</v>
      </c>
      <c r="F182" s="31">
        <v>4</v>
      </c>
    </row>
    <row r="183" spans="2:6" x14ac:dyDescent="0.2">
      <c r="B183" s="24" t="s">
        <v>747</v>
      </c>
      <c r="C183" s="31">
        <v>106</v>
      </c>
      <c r="D183" s="32">
        <v>35095</v>
      </c>
      <c r="E183" s="31">
        <v>17.5</v>
      </c>
      <c r="F183" s="31">
        <v>1</v>
      </c>
    </row>
    <row r="184" spans="2:6" x14ac:dyDescent="0.2">
      <c r="B184" s="24" t="s">
        <v>728</v>
      </c>
      <c r="C184" s="31">
        <v>106</v>
      </c>
      <c r="D184" s="32">
        <v>35068</v>
      </c>
      <c r="E184" s="31">
        <v>13</v>
      </c>
      <c r="F184" s="31">
        <v>2</v>
      </c>
    </row>
    <row r="185" spans="2:6" x14ac:dyDescent="0.2">
      <c r="B185" s="34" t="s">
        <v>729</v>
      </c>
      <c r="C185" s="35">
        <v>106</v>
      </c>
      <c r="D185" s="36">
        <v>35072</v>
      </c>
      <c r="E185" s="35">
        <v>4.5</v>
      </c>
      <c r="F185" s="35">
        <v>4</v>
      </c>
    </row>
    <row r="186" spans="2:6" x14ac:dyDescent="0.2">
      <c r="B186" s="34" t="s">
        <v>729</v>
      </c>
      <c r="C186" s="35">
        <v>106</v>
      </c>
      <c r="D186" s="36">
        <v>35097</v>
      </c>
      <c r="E186" s="35">
        <v>9</v>
      </c>
      <c r="F186" s="35">
        <v>3</v>
      </c>
    </row>
    <row r="187" spans="2:6" x14ac:dyDescent="0.2">
      <c r="B187" s="24" t="s">
        <v>730</v>
      </c>
      <c r="C187" s="31">
        <v>106</v>
      </c>
      <c r="D187" s="32">
        <v>35074</v>
      </c>
      <c r="E187" s="31">
        <v>7.5</v>
      </c>
      <c r="F187" s="31">
        <v>4</v>
      </c>
    </row>
    <row r="188" spans="2:6" x14ac:dyDescent="0.2">
      <c r="B188" s="24" t="s">
        <v>730</v>
      </c>
      <c r="C188" s="31">
        <v>106</v>
      </c>
      <c r="D188" s="32">
        <v>35095</v>
      </c>
      <c r="E188" s="31">
        <v>20</v>
      </c>
      <c r="F188" s="31">
        <v>1</v>
      </c>
    </row>
    <row r="189" spans="2:6" x14ac:dyDescent="0.2">
      <c r="B189" s="24" t="s">
        <v>731</v>
      </c>
      <c r="C189" s="31">
        <v>106</v>
      </c>
      <c r="D189" s="32">
        <v>35082</v>
      </c>
      <c r="E189" s="31">
        <v>13.5</v>
      </c>
      <c r="F189" s="31">
        <v>2</v>
      </c>
    </row>
    <row r="190" spans="2:6" ht="13.5" thickBot="1" x14ac:dyDescent="0.25">
      <c r="B190" s="29" t="s">
        <v>732</v>
      </c>
      <c r="C190" s="30">
        <v>106</v>
      </c>
      <c r="D190" s="33">
        <v>35081</v>
      </c>
      <c r="E190" s="30">
        <v>9</v>
      </c>
      <c r="F190" s="30">
        <v>3</v>
      </c>
    </row>
    <row r="191" spans="2:6" x14ac:dyDescent="0.2">
      <c r="B191" s="24" t="s">
        <v>733</v>
      </c>
      <c r="C191" s="31">
        <v>203</v>
      </c>
      <c r="D191" s="32">
        <v>35082</v>
      </c>
      <c r="E191" s="31">
        <v>2</v>
      </c>
      <c r="F191" s="31">
        <v>4</v>
      </c>
    </row>
  </sheetData>
  <phoneticPr fontId="2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topLeftCell="A17" workbookViewId="0">
      <selection activeCell="M33" sqref="M33"/>
    </sheetView>
  </sheetViews>
  <sheetFormatPr defaultRowHeight="15.75" x14ac:dyDescent="0.25"/>
  <cols>
    <col min="1" max="1" width="12.5" style="425" bestFit="1" customWidth="1"/>
    <col min="2" max="2" width="11.5" style="425" customWidth="1"/>
    <col min="3" max="16384" width="9.33203125" style="425"/>
  </cols>
  <sheetData>
    <row r="1" spans="1:3" x14ac:dyDescent="0.25">
      <c r="A1" s="423" t="s">
        <v>100</v>
      </c>
      <c r="B1" s="424" t="s">
        <v>872</v>
      </c>
    </row>
    <row r="2" spans="1:3" x14ac:dyDescent="0.25">
      <c r="A2" s="423"/>
      <c r="B2" s="424" t="s">
        <v>873</v>
      </c>
    </row>
    <row r="4" spans="1:3" x14ac:dyDescent="0.25">
      <c r="A4" s="426" t="s">
        <v>409</v>
      </c>
      <c r="B4" s="425" t="s">
        <v>883</v>
      </c>
    </row>
    <row r="5" spans="1:3" ht="16.5" customHeight="1" x14ac:dyDescent="0.25">
      <c r="A5" s="426"/>
      <c r="B5" s="425" t="s">
        <v>884</v>
      </c>
    </row>
    <row r="6" spans="1:3" x14ac:dyDescent="0.25">
      <c r="A6" s="427"/>
    </row>
    <row r="7" spans="1:3" ht="207" customHeight="1" x14ac:dyDescent="0.25">
      <c r="A7" s="426" t="s">
        <v>410</v>
      </c>
      <c r="B7" s="738" t="s">
        <v>885</v>
      </c>
      <c r="C7" s="425">
        <v>22</v>
      </c>
    </row>
    <row r="8" spans="1:3" x14ac:dyDescent="0.25">
      <c r="A8" s="426"/>
      <c r="B8" s="425" t="s">
        <v>886</v>
      </c>
    </row>
    <row r="10" spans="1:3" x14ac:dyDescent="0.25">
      <c r="A10" s="426" t="s">
        <v>411</v>
      </c>
      <c r="B10" s="425" t="s">
        <v>887</v>
      </c>
    </row>
    <row r="11" spans="1:3" x14ac:dyDescent="0.25">
      <c r="A11" s="426"/>
      <c r="B11" s="425" t="s">
        <v>888</v>
      </c>
    </row>
    <row r="13" spans="1:3" x14ac:dyDescent="0.25">
      <c r="A13" s="426" t="s">
        <v>375</v>
      </c>
      <c r="B13" s="425" t="s">
        <v>889</v>
      </c>
    </row>
    <row r="15" spans="1:3" x14ac:dyDescent="0.25">
      <c r="A15" s="426" t="s">
        <v>890</v>
      </c>
      <c r="B15" s="425" t="s">
        <v>891</v>
      </c>
    </row>
    <row r="17" spans="1:2" x14ac:dyDescent="0.25">
      <c r="A17" s="426" t="s">
        <v>892</v>
      </c>
      <c r="B17" s="425" t="s">
        <v>893</v>
      </c>
    </row>
    <row r="18" spans="1:2" x14ac:dyDescent="0.25">
      <c r="A18" s="426"/>
      <c r="B18" s="425" t="s">
        <v>894</v>
      </c>
    </row>
    <row r="20" spans="1:2" x14ac:dyDescent="0.25">
      <c r="A20" s="426" t="s">
        <v>895</v>
      </c>
      <c r="B20" s="425" t="s">
        <v>896</v>
      </c>
    </row>
    <row r="21" spans="1:2" x14ac:dyDescent="0.25">
      <c r="A21" s="426"/>
      <c r="B21" s="425" t="s">
        <v>897</v>
      </c>
    </row>
    <row r="22" spans="1:2" x14ac:dyDescent="0.25">
      <c r="A22" s="427"/>
    </row>
    <row r="23" spans="1:2" x14ac:dyDescent="0.25">
      <c r="A23" s="426" t="s">
        <v>898</v>
      </c>
      <c r="B23" s="425" t="s">
        <v>899</v>
      </c>
    </row>
    <row r="25" spans="1:2" x14ac:dyDescent="0.25">
      <c r="A25" s="426" t="s">
        <v>900</v>
      </c>
      <c r="B25" s="425" t="s">
        <v>901</v>
      </c>
    </row>
    <row r="27" spans="1:2" x14ac:dyDescent="0.25">
      <c r="A27" s="426" t="s">
        <v>902</v>
      </c>
      <c r="B27" s="425" t="s">
        <v>903</v>
      </c>
    </row>
    <row r="29" spans="1:2" x14ac:dyDescent="0.25">
      <c r="A29" s="426" t="s">
        <v>904</v>
      </c>
      <c r="B29" s="425" t="s">
        <v>905</v>
      </c>
    </row>
    <row r="30" spans="1:2" x14ac:dyDescent="0.25">
      <c r="A30" s="426"/>
      <c r="B30" s="425" t="s">
        <v>906</v>
      </c>
    </row>
    <row r="32" spans="1:2" x14ac:dyDescent="0.25">
      <c r="A32" s="426" t="s">
        <v>907</v>
      </c>
      <c r="B32" s="425" t="s">
        <v>908</v>
      </c>
    </row>
    <row r="33" spans="1:2" x14ac:dyDescent="0.25">
      <c r="A33" s="426"/>
      <c r="B33" s="425" t="s">
        <v>909</v>
      </c>
    </row>
    <row r="35" spans="1:2" x14ac:dyDescent="0.25">
      <c r="A35" s="426" t="s">
        <v>910</v>
      </c>
      <c r="B35" s="425" t="s">
        <v>911</v>
      </c>
    </row>
    <row r="37" spans="1:2" x14ac:dyDescent="0.25">
      <c r="A37" s="426" t="s">
        <v>912</v>
      </c>
      <c r="B37" s="425" t="s">
        <v>913</v>
      </c>
    </row>
  </sheetData>
  <pageMargins left="0.75" right="0.75" top="1" bottom="1" header="0.4921259845" footer="0.4921259845"/>
  <pageSetup paperSize="9" orientation="portrait" horizontalDpi="4294967293" verticalDpi="4294967293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showGridLines="0" workbookViewId="0">
      <selection activeCell="B6" sqref="B6"/>
    </sheetView>
  </sheetViews>
  <sheetFormatPr defaultRowHeight="12.75" x14ac:dyDescent="0.2"/>
  <cols>
    <col min="1" max="8" width="9.33203125" style="24"/>
    <col min="9" max="9" width="6.6640625" style="24" customWidth="1"/>
    <col min="10" max="16384" width="9.33203125" style="24"/>
  </cols>
  <sheetData>
    <row r="1" spans="1:9" ht="13.5" thickBot="1" x14ac:dyDescent="0.25"/>
    <row r="2" spans="1:9" ht="51.75" thickBot="1" x14ac:dyDescent="0.25">
      <c r="B2" s="642" t="s">
        <v>871</v>
      </c>
      <c r="C2" s="643"/>
      <c r="D2" s="643"/>
      <c r="E2" s="643"/>
      <c r="F2" s="643"/>
      <c r="G2" s="643"/>
      <c r="H2" s="643"/>
      <c r="I2" s="644"/>
    </row>
    <row r="3" spans="1:9" ht="13.5" thickBot="1" x14ac:dyDescent="0.25">
      <c r="B3" s="25"/>
      <c r="C3" s="25"/>
      <c r="D3" s="25"/>
      <c r="E3" s="25"/>
      <c r="F3" s="25"/>
      <c r="G3" s="25"/>
      <c r="H3" s="25"/>
      <c r="I3" s="25"/>
    </row>
    <row r="4" spans="1:9" ht="13.5" thickBot="1" x14ac:dyDescent="0.25">
      <c r="B4" s="645" t="s">
        <v>98</v>
      </c>
      <c r="E4" s="650"/>
      <c r="F4" s="650"/>
      <c r="I4" s="646" t="s">
        <v>185</v>
      </c>
    </row>
    <row r="5" spans="1:9" ht="3" customHeight="1" x14ac:dyDescent="0.2">
      <c r="F5" s="26"/>
    </row>
    <row r="6" spans="1:9" ht="15.75" customHeight="1" x14ac:dyDescent="0.2">
      <c r="A6" s="419"/>
      <c r="B6" s="647" t="s">
        <v>872</v>
      </c>
      <c r="C6" s="419"/>
      <c r="D6" s="419"/>
      <c r="E6" s="419"/>
      <c r="F6" s="420"/>
      <c r="G6" s="419"/>
      <c r="H6" s="419"/>
      <c r="I6" s="648">
        <v>1</v>
      </c>
    </row>
    <row r="7" spans="1:9" ht="12.75" customHeight="1" x14ac:dyDescent="0.2">
      <c r="A7" s="419"/>
      <c r="B7" s="647" t="s">
        <v>873</v>
      </c>
      <c r="C7" s="419"/>
      <c r="D7" s="419"/>
      <c r="E7" s="419"/>
      <c r="F7" s="420"/>
      <c r="G7" s="419"/>
      <c r="H7" s="419"/>
      <c r="I7" s="648">
        <v>1</v>
      </c>
    </row>
    <row r="8" spans="1:9" ht="12.75" customHeight="1" x14ac:dyDescent="0.2">
      <c r="A8" s="419"/>
      <c r="B8" s="647" t="s">
        <v>874</v>
      </c>
      <c r="C8" s="419"/>
      <c r="D8" s="419"/>
      <c r="E8" s="419"/>
      <c r="F8" s="420"/>
      <c r="G8" s="419"/>
      <c r="H8" s="419"/>
      <c r="I8" s="648">
        <v>2</v>
      </c>
    </row>
    <row r="9" spans="1:9" ht="12.75" customHeight="1" x14ac:dyDescent="0.2">
      <c r="A9" s="419"/>
      <c r="B9" s="647" t="s">
        <v>875</v>
      </c>
      <c r="C9" s="419"/>
      <c r="D9" s="419"/>
      <c r="E9" s="419"/>
      <c r="F9" s="420"/>
      <c r="G9" s="419"/>
      <c r="H9" s="419"/>
      <c r="I9" s="648">
        <v>2</v>
      </c>
    </row>
    <row r="10" spans="1:9" ht="12.75" customHeight="1" x14ac:dyDescent="0.2">
      <c r="A10" s="419"/>
      <c r="B10" s="647" t="s">
        <v>876</v>
      </c>
      <c r="C10" s="419"/>
      <c r="D10" s="419"/>
      <c r="E10" s="419"/>
      <c r="F10" s="419"/>
      <c r="G10" s="419"/>
      <c r="H10" s="419"/>
      <c r="I10" s="648">
        <v>3</v>
      </c>
    </row>
    <row r="11" spans="1:9" ht="12.75" customHeight="1" x14ac:dyDescent="0.2">
      <c r="A11" s="419"/>
      <c r="B11" s="647" t="s">
        <v>877</v>
      </c>
      <c r="C11" s="419"/>
      <c r="D11" s="419"/>
      <c r="E11" s="419"/>
      <c r="F11" s="419"/>
      <c r="G11" s="419"/>
      <c r="H11" s="419"/>
      <c r="I11" s="648">
        <v>3</v>
      </c>
    </row>
    <row r="12" spans="1:9" ht="12.75" customHeight="1" x14ac:dyDescent="0.2">
      <c r="A12" s="419"/>
      <c r="B12" s="647" t="s">
        <v>878</v>
      </c>
      <c r="C12" s="419"/>
      <c r="D12" s="419"/>
      <c r="E12" s="419"/>
      <c r="F12" s="419"/>
      <c r="G12" s="419"/>
      <c r="H12" s="419"/>
      <c r="I12" s="648">
        <v>4</v>
      </c>
    </row>
    <row r="13" spans="1:9" ht="12.75" customHeight="1" x14ac:dyDescent="0.2">
      <c r="A13" s="421" t="s">
        <v>879</v>
      </c>
      <c r="B13" s="647" t="s">
        <v>880</v>
      </c>
      <c r="C13" s="421"/>
      <c r="D13" s="421"/>
      <c r="E13" s="421"/>
      <c r="F13" s="421"/>
      <c r="G13" s="421"/>
      <c r="H13" s="421"/>
      <c r="I13" s="649">
        <v>5</v>
      </c>
    </row>
    <row r="14" spans="1:9" ht="12.75" customHeight="1" x14ac:dyDescent="0.2">
      <c r="A14" s="421"/>
      <c r="B14" s="647" t="s">
        <v>881</v>
      </c>
      <c r="C14" s="421"/>
      <c r="D14" s="421"/>
      <c r="E14" s="421"/>
      <c r="F14" s="421"/>
      <c r="G14" s="421"/>
      <c r="H14" s="421"/>
      <c r="I14" s="649">
        <v>6</v>
      </c>
    </row>
    <row r="15" spans="1:9" ht="12.75" customHeight="1" x14ac:dyDescent="0.2">
      <c r="A15" s="421"/>
      <c r="B15" s="647" t="s">
        <v>882</v>
      </c>
      <c r="C15" s="421"/>
      <c r="D15" s="421"/>
      <c r="E15" s="421"/>
      <c r="F15" s="421"/>
      <c r="G15" s="421"/>
      <c r="H15" s="421"/>
      <c r="I15" s="649">
        <v>7</v>
      </c>
    </row>
    <row r="16" spans="1:9" x14ac:dyDescent="0.2">
      <c r="A16" s="1"/>
      <c r="B16" s="647" t="s">
        <v>408</v>
      </c>
      <c r="C16" s="1"/>
      <c r="D16" s="1"/>
      <c r="I16" s="1">
        <v>8</v>
      </c>
    </row>
    <row r="17" spans="1:9" x14ac:dyDescent="0.2">
      <c r="A17" s="1"/>
      <c r="B17" s="647" t="s">
        <v>99</v>
      </c>
      <c r="C17" s="1"/>
      <c r="D17" s="1"/>
      <c r="I17" s="1">
        <v>9</v>
      </c>
    </row>
    <row r="18" spans="1:9" x14ac:dyDescent="0.2">
      <c r="A18" s="1"/>
      <c r="B18" s="647" t="s">
        <v>94</v>
      </c>
      <c r="C18" s="1"/>
      <c r="D18" s="1"/>
      <c r="I18" s="1">
        <v>10</v>
      </c>
    </row>
    <row r="19" spans="1:9" x14ac:dyDescent="0.2">
      <c r="A19" s="1"/>
      <c r="B19" s="647" t="s">
        <v>571</v>
      </c>
      <c r="C19" s="1"/>
      <c r="D19" s="1"/>
      <c r="I19" s="1">
        <v>11</v>
      </c>
    </row>
    <row r="20" spans="1:9" x14ac:dyDescent="0.2">
      <c r="A20" s="1"/>
      <c r="B20" s="647" t="s">
        <v>588</v>
      </c>
      <c r="C20" s="1"/>
      <c r="D20" s="1"/>
      <c r="I20" s="1">
        <v>12</v>
      </c>
    </row>
    <row r="21" spans="1:9" x14ac:dyDescent="0.2">
      <c r="A21" s="1"/>
      <c r="B21" s="647" t="s">
        <v>615</v>
      </c>
      <c r="C21" s="1"/>
      <c r="D21" s="1"/>
      <c r="I21" s="1">
        <v>13</v>
      </c>
    </row>
    <row r="22" spans="1:9" x14ac:dyDescent="0.2">
      <c r="A22" s="1"/>
      <c r="B22" s="647" t="s">
        <v>616</v>
      </c>
      <c r="C22" s="27"/>
      <c r="D22" s="27"/>
      <c r="E22" s="28"/>
      <c r="I22" s="1">
        <v>14</v>
      </c>
    </row>
    <row r="23" spans="1:9" x14ac:dyDescent="0.2">
      <c r="A23" s="1"/>
      <c r="B23" s="647" t="s">
        <v>617</v>
      </c>
      <c r="C23" s="27"/>
      <c r="D23" s="27"/>
      <c r="E23" s="28"/>
      <c r="I23" s="1">
        <v>14</v>
      </c>
    </row>
    <row r="24" spans="1:9" x14ac:dyDescent="0.2">
      <c r="A24" s="1"/>
      <c r="B24" s="647" t="s">
        <v>742</v>
      </c>
      <c r="C24" s="1"/>
      <c r="D24" s="1"/>
      <c r="I24" s="1">
        <v>15</v>
      </c>
    </row>
    <row r="26" spans="1:9" x14ac:dyDescent="0.2">
      <c r="C26" s="187"/>
      <c r="D26" s="187"/>
      <c r="E26" s="187"/>
      <c r="F26" s="187"/>
      <c r="G26" s="187"/>
      <c r="H26" s="187"/>
      <c r="I26" s="346" t="s">
        <v>1200</v>
      </c>
    </row>
    <row r="27" spans="1:9" x14ac:dyDescent="0.2">
      <c r="G27" s="411"/>
      <c r="H27" s="411"/>
      <c r="I27" s="411" t="s">
        <v>1201</v>
      </c>
    </row>
    <row r="28" spans="1:9" x14ac:dyDescent="0.2">
      <c r="I28" s="346"/>
    </row>
  </sheetData>
  <mergeCells count="1">
    <mergeCell ref="E4:F4"/>
  </mergeCells>
  <phoneticPr fontId="2" type="noConversion"/>
  <hyperlinks>
    <hyperlink ref="B22:E23" location="'8'!A1" display="Spracovanie zoznamov a databáz"/>
    <hyperlink ref="B18" location="'4'!A1" display="Podmienené formátovanie"/>
    <hyperlink ref="B21" location="'7'!A1" display="Vyhľadávanie v tabuľkách"/>
    <hyperlink ref="B23" location="'14'!A52" display="Databázové funkcie"/>
    <hyperlink ref="B24" location="'9'!A1" display="Kontingenčné tabuľky a grafy"/>
    <hyperlink ref="B22" location="'14'!A1" display="Spracovanie zoznamov a databáz"/>
    <hyperlink ref="B20" location="'6'!A1" display="Grafy"/>
    <hyperlink ref="B19" location="'5'!A1" display="Dátum a čas"/>
    <hyperlink ref="B17" location="'3'!A1" display="Podmienený výpočet"/>
    <hyperlink ref="B16" location="'1'!A1" display="Základné operácie v pracovnom zošite, externé odkazy"/>
    <hyperlink ref="B6" location="'1'!A1" display="Orientácia v dokumente MS Excelu"/>
    <hyperlink ref="B7" location="'1'!A1" display="Práca s hárkami"/>
    <hyperlink ref="B8" location="'2'!A1" display="Výber rôznych častí pracovného hárku"/>
    <hyperlink ref="B10" location="'3'!A1" display="Vkladanie údajov do buniek"/>
    <hyperlink ref="B11" location="'3'!A1" display="Formátovanie údajov"/>
    <hyperlink ref="B13" location="'5'!A1" display="Základné vzorce"/>
    <hyperlink ref="B15" location="'7'!A1" display="Absolútne a relatívne adresovanie"/>
    <hyperlink ref="B14" location="'6'!A1" display="Špeciálne možnosti kopírovania a vymazania buniek"/>
    <hyperlink ref="B12" location="'4'!A1" display="Formátovanie tabuliek"/>
    <hyperlink ref="B9" location="'2'!A1" display="Presun, kopírovanie, vymazanie a odstránenie výberu"/>
  </hyperlinks>
  <printOptions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opLeftCell="A31" zoomScaleNormal="100" workbookViewId="0">
      <selection activeCell="M40" sqref="M40"/>
    </sheetView>
  </sheetViews>
  <sheetFormatPr defaultRowHeight="15.75" x14ac:dyDescent="0.25"/>
  <cols>
    <col min="1" max="1" width="11.1640625" style="425" bestFit="1" customWidth="1"/>
    <col min="2" max="2" width="2.6640625" style="425" customWidth="1"/>
    <col min="3" max="3" width="10" style="425" customWidth="1"/>
    <col min="4" max="4" width="6" style="425" customWidth="1"/>
    <col min="5" max="5" width="5" style="425" customWidth="1"/>
    <col min="6" max="8" width="9.33203125" style="425"/>
    <col min="9" max="9" width="6.1640625" style="425" customWidth="1"/>
    <col min="10" max="10" width="6.5" style="425" customWidth="1"/>
    <col min="11" max="16384" width="9.33203125" style="425"/>
  </cols>
  <sheetData>
    <row r="1" spans="1:11" x14ac:dyDescent="0.25">
      <c r="A1" s="423" t="s">
        <v>100</v>
      </c>
      <c r="B1" s="740" t="s">
        <v>874</v>
      </c>
      <c r="C1" s="741"/>
      <c r="D1" s="741"/>
      <c r="E1" s="741"/>
      <c r="F1" s="741"/>
      <c r="G1" s="741"/>
      <c r="H1" s="741"/>
      <c r="I1" s="741"/>
      <c r="J1" s="741"/>
    </row>
    <row r="2" spans="1:11" x14ac:dyDescent="0.25">
      <c r="A2" s="423"/>
      <c r="B2" s="740" t="s">
        <v>914</v>
      </c>
      <c r="C2" s="741"/>
      <c r="D2" s="741"/>
      <c r="E2" s="741"/>
      <c r="F2" s="741"/>
      <c r="G2" s="741"/>
      <c r="H2" s="741"/>
      <c r="I2" s="741"/>
      <c r="J2" s="741"/>
    </row>
    <row r="4" spans="1:11" x14ac:dyDescent="0.25">
      <c r="A4" s="426" t="s">
        <v>412</v>
      </c>
      <c r="B4" s="425" t="s">
        <v>915</v>
      </c>
    </row>
    <row r="5" spans="1:11" x14ac:dyDescent="0.25">
      <c r="A5" s="426"/>
      <c r="B5" s="425" t="s">
        <v>916</v>
      </c>
    </row>
    <row r="6" spans="1:11" x14ac:dyDescent="0.25">
      <c r="B6" s="739" t="s">
        <v>151</v>
      </c>
      <c r="C6" s="425" t="s">
        <v>917</v>
      </c>
    </row>
    <row r="7" spans="1:11" x14ac:dyDescent="0.25">
      <c r="B7" s="739" t="s">
        <v>152</v>
      </c>
      <c r="C7" s="743" t="s">
        <v>918</v>
      </c>
      <c r="H7" s="744"/>
      <c r="J7" s="744"/>
    </row>
    <row r="8" spans="1:11" x14ac:dyDescent="0.25">
      <c r="B8" s="739" t="s">
        <v>153</v>
      </c>
      <c r="C8" s="425" t="s">
        <v>919</v>
      </c>
      <c r="H8" s="744"/>
      <c r="J8" s="744"/>
    </row>
    <row r="9" spans="1:11" x14ac:dyDescent="0.25">
      <c r="B9" s="739" t="s">
        <v>332</v>
      </c>
      <c r="C9" s="743" t="s">
        <v>920</v>
      </c>
      <c r="H9" s="744"/>
      <c r="J9" s="744"/>
    </row>
    <row r="10" spans="1:11" x14ac:dyDescent="0.25">
      <c r="B10" s="739" t="s">
        <v>921</v>
      </c>
      <c r="C10" s="425" t="s">
        <v>922</v>
      </c>
      <c r="H10" s="744"/>
      <c r="J10" s="744"/>
    </row>
    <row r="11" spans="1:11" x14ac:dyDescent="0.25">
      <c r="B11" s="739" t="s">
        <v>923</v>
      </c>
      <c r="C11" s="743" t="s">
        <v>924</v>
      </c>
      <c r="H11" s="744"/>
      <c r="J11" s="744"/>
    </row>
    <row r="12" spans="1:11" s="742" customFormat="1" x14ac:dyDescent="0.25"/>
    <row r="13" spans="1:11" x14ac:dyDescent="0.25">
      <c r="A13" s="426" t="s">
        <v>413</v>
      </c>
      <c r="B13" s="425" t="s">
        <v>925</v>
      </c>
    </row>
    <row r="15" spans="1:11" x14ac:dyDescent="0.25">
      <c r="H15" s="616" t="s">
        <v>926</v>
      </c>
      <c r="I15" s="617"/>
      <c r="J15" s="617"/>
      <c r="K15" s="618"/>
    </row>
    <row r="16" spans="1:11" x14ac:dyDescent="0.25">
      <c r="H16" s="619" t="s">
        <v>927</v>
      </c>
      <c r="I16" s="620"/>
      <c r="J16" s="620"/>
      <c r="K16" s="621"/>
    </row>
    <row r="17" spans="1:11" x14ac:dyDescent="0.25">
      <c r="H17" s="622" t="s">
        <v>928</v>
      </c>
      <c r="I17" s="623" t="s">
        <v>929</v>
      </c>
      <c r="J17" s="624">
        <v>15</v>
      </c>
      <c r="K17" s="625">
        <v>6.0000000000000001E-3</v>
      </c>
    </row>
    <row r="18" spans="1:11" x14ac:dyDescent="0.25">
      <c r="H18" s="622" t="s">
        <v>930</v>
      </c>
      <c r="I18" s="623" t="s">
        <v>929</v>
      </c>
      <c r="J18" s="624">
        <v>15</v>
      </c>
      <c r="K18" s="625">
        <v>2.5000000000000001E-3</v>
      </c>
    </row>
    <row r="19" spans="1:11" x14ac:dyDescent="0.25">
      <c r="H19" s="622" t="s">
        <v>931</v>
      </c>
      <c r="I19" s="623" t="s">
        <v>929</v>
      </c>
      <c r="J19" s="624">
        <v>25</v>
      </c>
      <c r="K19" s="625">
        <v>2.5000000000000001E-3</v>
      </c>
    </row>
    <row r="20" spans="1:11" x14ac:dyDescent="0.25">
      <c r="H20" s="622" t="s">
        <v>932</v>
      </c>
      <c r="I20" s="623" t="s">
        <v>929</v>
      </c>
      <c r="J20" s="624">
        <v>10</v>
      </c>
      <c r="K20" s="625">
        <v>0.01</v>
      </c>
    </row>
    <row r="21" spans="1:11" ht="16.5" thickBot="1" x14ac:dyDescent="0.3">
      <c r="H21" s="626" t="s">
        <v>933</v>
      </c>
      <c r="I21" s="627" t="s">
        <v>929</v>
      </c>
      <c r="J21" s="628">
        <v>500</v>
      </c>
      <c r="K21" s="629">
        <v>0.01</v>
      </c>
    </row>
    <row r="22" spans="1:11" ht="16.5" thickTop="1" x14ac:dyDescent="0.25">
      <c r="H22" s="630" t="s">
        <v>934</v>
      </c>
      <c r="I22" s="631"/>
      <c r="J22" s="631"/>
      <c r="K22" s="632"/>
    </row>
    <row r="24" spans="1:11" x14ac:dyDescent="0.25">
      <c r="A24" s="426" t="s">
        <v>414</v>
      </c>
      <c r="B24" s="425" t="s">
        <v>935</v>
      </c>
    </row>
    <row r="26" spans="1:11" x14ac:dyDescent="0.25">
      <c r="C26" s="616" t="s">
        <v>926</v>
      </c>
      <c r="D26" s="617"/>
      <c r="E26" s="617"/>
      <c r="F26" s="618"/>
      <c r="H26" s="425">
        <v>50</v>
      </c>
    </row>
    <row r="27" spans="1:11" x14ac:dyDescent="0.25">
      <c r="C27" s="619" t="s">
        <v>927</v>
      </c>
      <c r="D27" s="620"/>
      <c r="E27" s="620"/>
      <c r="F27" s="621"/>
    </row>
    <row r="28" spans="1:11" x14ac:dyDescent="0.25">
      <c r="C28" s="622" t="s">
        <v>928</v>
      </c>
      <c r="D28" s="623" t="s">
        <v>929</v>
      </c>
      <c r="E28" s="624">
        <v>15</v>
      </c>
      <c r="F28" s="625">
        <v>6.0000000000000001E-3</v>
      </c>
    </row>
    <row r="29" spans="1:11" x14ac:dyDescent="0.25">
      <c r="C29" s="622" t="s">
        <v>930</v>
      </c>
      <c r="D29" s="623" t="s">
        <v>929</v>
      </c>
      <c r="E29" s="624">
        <v>15</v>
      </c>
      <c r="F29" s="625">
        <v>2.5000000000000001E-3</v>
      </c>
    </row>
    <row r="30" spans="1:11" x14ac:dyDescent="0.25">
      <c r="C30" s="622" t="s">
        <v>931</v>
      </c>
      <c r="D30" s="623" t="s">
        <v>929</v>
      </c>
      <c r="E30" s="624">
        <v>25</v>
      </c>
      <c r="F30" s="625">
        <v>2.5000000000000001E-3</v>
      </c>
    </row>
    <row r="31" spans="1:11" x14ac:dyDescent="0.25">
      <c r="C31" s="622" t="s">
        <v>932</v>
      </c>
      <c r="D31" s="623" t="s">
        <v>929</v>
      </c>
      <c r="E31" s="624">
        <v>10</v>
      </c>
      <c r="F31" s="625">
        <v>0.01</v>
      </c>
    </row>
    <row r="32" spans="1:11" ht="16.5" thickBot="1" x14ac:dyDescent="0.3">
      <c r="C32" s="626" t="s">
        <v>933</v>
      </c>
      <c r="D32" s="627" t="s">
        <v>929</v>
      </c>
      <c r="E32" s="628">
        <v>500</v>
      </c>
      <c r="F32" s="629">
        <v>0.01</v>
      </c>
    </row>
    <row r="33" spans="1:6" ht="16.5" thickTop="1" x14ac:dyDescent="0.25">
      <c r="C33" s="630" t="s">
        <v>934</v>
      </c>
      <c r="D33" s="631"/>
      <c r="E33" s="631"/>
      <c r="F33" s="632"/>
    </row>
    <row r="36" spans="1:6" x14ac:dyDescent="0.25">
      <c r="A36" s="426" t="s">
        <v>415</v>
      </c>
      <c r="B36" s="425" t="s">
        <v>936</v>
      </c>
    </row>
    <row r="38" spans="1:6" x14ac:dyDescent="0.25">
      <c r="A38" s="426" t="s">
        <v>416</v>
      </c>
      <c r="B38" s="608" t="s">
        <v>937</v>
      </c>
    </row>
    <row r="42" spans="1:6" x14ac:dyDescent="0.25">
      <c r="A42" s="426" t="s">
        <v>938</v>
      </c>
      <c r="B42" s="608" t="s">
        <v>939</v>
      </c>
    </row>
    <row r="43" spans="1:6" x14ac:dyDescent="0.25">
      <c r="A43" s="426"/>
      <c r="B43" s="608" t="s">
        <v>940</v>
      </c>
    </row>
    <row r="45" spans="1:6" x14ac:dyDescent="0.25">
      <c r="A45" s="426" t="s">
        <v>941</v>
      </c>
      <c r="B45" s="608" t="s">
        <v>942</v>
      </c>
    </row>
    <row r="46" spans="1:6" x14ac:dyDescent="0.25">
      <c r="A46" s="426"/>
      <c r="B46" s="425" t="s">
        <v>943</v>
      </c>
    </row>
    <row r="48" spans="1:6" x14ac:dyDescent="0.25">
      <c r="A48" s="426" t="s">
        <v>944</v>
      </c>
      <c r="B48" s="608" t="s">
        <v>945</v>
      </c>
    </row>
    <row r="49" spans="1:2" x14ac:dyDescent="0.25">
      <c r="A49" s="426"/>
      <c r="B49" s="425" t="s">
        <v>946</v>
      </c>
    </row>
  </sheetData>
  <pageMargins left="0.75" right="0.75" top="1" bottom="1" header="0.4921259845" footer="0.4921259845"/>
  <pageSetup paperSize="9" orientation="landscape" horizontalDpi="360" r:id="rId1"/>
  <headerFooter alignWithMargins="0"/>
  <rowBreaks count="1" manualBreakCount="1">
    <brk id="2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8"/>
  <sheetViews>
    <sheetView tabSelected="1" topLeftCell="A4" workbookViewId="0">
      <selection activeCell="E14" sqref="E14"/>
    </sheetView>
  </sheetViews>
  <sheetFormatPr defaultRowHeight="15.75" x14ac:dyDescent="0.25"/>
  <cols>
    <col min="1" max="1" width="11.1640625" style="425" bestFit="1" customWidth="1"/>
    <col min="2" max="4" width="9.33203125" style="425"/>
    <col min="5" max="5" width="25.5" style="425" customWidth="1"/>
    <col min="6" max="8" width="9.33203125" style="425"/>
    <col min="9" max="9" width="14.5" style="425" bestFit="1" customWidth="1"/>
    <col min="10" max="16384" width="9.33203125" style="425"/>
  </cols>
  <sheetData>
    <row r="1" spans="1:9" x14ac:dyDescent="0.25">
      <c r="A1" s="423" t="s">
        <v>100</v>
      </c>
      <c r="B1" s="424" t="s">
        <v>876</v>
      </c>
    </row>
    <row r="2" spans="1:9" x14ac:dyDescent="0.25">
      <c r="A2" s="423"/>
      <c r="B2" s="424" t="s">
        <v>877</v>
      </c>
    </row>
    <row r="4" spans="1:9" x14ac:dyDescent="0.25">
      <c r="A4" s="426" t="s">
        <v>417</v>
      </c>
      <c r="B4" s="425" t="s">
        <v>947</v>
      </c>
    </row>
    <row r="5" spans="1:9" x14ac:dyDescent="0.25">
      <c r="A5" s="426"/>
      <c r="B5" s="425" t="s">
        <v>948</v>
      </c>
    </row>
    <row r="7" spans="1:9" x14ac:dyDescent="0.25">
      <c r="B7" s="425" t="s">
        <v>949</v>
      </c>
      <c r="D7" s="427"/>
      <c r="E7" s="613" t="s">
        <v>1257</v>
      </c>
      <c r="I7" s="749"/>
    </row>
    <row r="8" spans="1:9" x14ac:dyDescent="0.25">
      <c r="B8" s="425" t="s">
        <v>950</v>
      </c>
      <c r="D8" s="427"/>
      <c r="E8" s="745">
        <v>41255</v>
      </c>
      <c r="I8" s="749"/>
    </row>
    <row r="9" spans="1:9" ht="34.5" customHeight="1" x14ac:dyDescent="0.25">
      <c r="B9" s="425" t="s">
        <v>951</v>
      </c>
      <c r="E9" s="746" t="s">
        <v>1258</v>
      </c>
      <c r="I9" s="749"/>
    </row>
    <row r="10" spans="1:9" x14ac:dyDescent="0.25">
      <c r="B10" s="425" t="s">
        <v>952</v>
      </c>
      <c r="E10" s="747">
        <v>175</v>
      </c>
      <c r="I10" s="749"/>
    </row>
    <row r="11" spans="1:9" x14ac:dyDescent="0.25">
      <c r="B11" s="425" t="s">
        <v>953</v>
      </c>
      <c r="E11" s="748">
        <v>100</v>
      </c>
      <c r="I11" s="749"/>
    </row>
    <row r="12" spans="1:9" x14ac:dyDescent="0.25">
      <c r="I12" s="749"/>
    </row>
    <row r="13" spans="1:9" x14ac:dyDescent="0.25">
      <c r="B13" s="425" t="s">
        <v>954</v>
      </c>
    </row>
    <row r="14" spans="1:9" x14ac:dyDescent="0.25">
      <c r="E14" s="613" t="b">
        <v>1</v>
      </c>
    </row>
    <row r="15" spans="1:9" x14ac:dyDescent="0.25">
      <c r="B15" s="427"/>
    </row>
    <row r="16" spans="1:9" x14ac:dyDescent="0.25">
      <c r="A16" s="426" t="s">
        <v>418</v>
      </c>
      <c r="B16" s="425" t="s">
        <v>955</v>
      </c>
    </row>
    <row r="17" spans="1:4" x14ac:dyDescent="0.25">
      <c r="A17" s="426"/>
      <c r="B17" s="425" t="s">
        <v>956</v>
      </c>
    </row>
    <row r="19" spans="1:4" x14ac:dyDescent="0.25">
      <c r="A19" s="426" t="s">
        <v>419</v>
      </c>
      <c r="B19" s="425" t="s">
        <v>957</v>
      </c>
    </row>
    <row r="20" spans="1:4" x14ac:dyDescent="0.25">
      <c r="A20" s="427"/>
    </row>
    <row r="22" spans="1:4" x14ac:dyDescent="0.25">
      <c r="A22" s="426" t="s">
        <v>420</v>
      </c>
      <c r="B22" s="425" t="s">
        <v>958</v>
      </c>
    </row>
    <row r="23" spans="1:4" x14ac:dyDescent="0.25">
      <c r="A23" s="426"/>
      <c r="B23" s="425" t="s">
        <v>1202</v>
      </c>
    </row>
    <row r="24" spans="1:4" x14ac:dyDescent="0.25">
      <c r="A24" s="426"/>
      <c r="B24" s="425" t="s">
        <v>959</v>
      </c>
    </row>
    <row r="26" spans="1:4" x14ac:dyDescent="0.25">
      <c r="B26" s="613"/>
      <c r="C26" s="613"/>
      <c r="D26" s="613"/>
    </row>
    <row r="28" spans="1:4" x14ac:dyDescent="0.25">
      <c r="A28" s="427"/>
    </row>
  </sheetData>
  <pageMargins left="0.75" right="0.75" top="1" bottom="1" header="0.4921259845" footer="0.4921259845"/>
  <pageSetup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8"/>
  <sheetViews>
    <sheetView workbookViewId="0">
      <selection activeCell="A7" sqref="A7"/>
    </sheetView>
  </sheetViews>
  <sheetFormatPr defaultRowHeight="15.75" x14ac:dyDescent="0.25"/>
  <cols>
    <col min="1" max="1" width="11.1640625" style="425" bestFit="1" customWidth="1"/>
    <col min="2" max="4" width="9.33203125" style="425"/>
    <col min="5" max="5" width="10.33203125" style="425" customWidth="1"/>
    <col min="6" max="16384" width="9.33203125" style="425"/>
  </cols>
  <sheetData>
    <row r="1" spans="1:5" x14ac:dyDescent="0.25">
      <c r="A1" s="423" t="s">
        <v>100</v>
      </c>
      <c r="B1" s="424" t="s">
        <v>876</v>
      </c>
    </row>
    <row r="2" spans="1:5" x14ac:dyDescent="0.25">
      <c r="A2" s="423"/>
      <c r="B2" s="424" t="s">
        <v>877</v>
      </c>
    </row>
    <row r="4" spans="1:5" x14ac:dyDescent="0.25">
      <c r="A4" s="426" t="s">
        <v>417</v>
      </c>
      <c r="B4" s="425" t="s">
        <v>947</v>
      </c>
    </row>
    <row r="5" spans="1:5" x14ac:dyDescent="0.25">
      <c r="A5" s="426"/>
      <c r="B5" s="425" t="s">
        <v>948</v>
      </c>
    </row>
    <row r="7" spans="1:5" x14ac:dyDescent="0.25">
      <c r="B7" s="425" t="s">
        <v>949</v>
      </c>
      <c r="D7" s="427"/>
      <c r="E7" s="613"/>
    </row>
    <row r="8" spans="1:5" x14ac:dyDescent="0.25">
      <c r="B8" s="425" t="s">
        <v>950</v>
      </c>
      <c r="D8" s="427"/>
      <c r="E8" s="614"/>
    </row>
    <row r="9" spans="1:5" x14ac:dyDescent="0.25">
      <c r="B9" s="425" t="s">
        <v>951</v>
      </c>
      <c r="E9" s="613"/>
    </row>
    <row r="10" spans="1:5" x14ac:dyDescent="0.25">
      <c r="B10" s="425" t="s">
        <v>952</v>
      </c>
      <c r="E10" s="615"/>
    </row>
    <row r="11" spans="1:5" x14ac:dyDescent="0.25">
      <c r="B11" s="425" t="s">
        <v>953</v>
      </c>
      <c r="E11" s="613"/>
    </row>
    <row r="13" spans="1:5" x14ac:dyDescent="0.25">
      <c r="B13" s="425" t="s">
        <v>954</v>
      </c>
    </row>
    <row r="14" spans="1:5" x14ac:dyDescent="0.25">
      <c r="E14" s="613"/>
    </row>
    <row r="15" spans="1:5" x14ac:dyDescent="0.25">
      <c r="B15" s="427"/>
    </row>
    <row r="16" spans="1:5" x14ac:dyDescent="0.25">
      <c r="A16" s="426" t="s">
        <v>418</v>
      </c>
      <c r="B16" s="425" t="s">
        <v>955</v>
      </c>
    </row>
    <row r="17" spans="1:4" x14ac:dyDescent="0.25">
      <c r="A17" s="426"/>
      <c r="B17" s="425" t="s">
        <v>956</v>
      </c>
    </row>
    <row r="19" spans="1:4" x14ac:dyDescent="0.25">
      <c r="A19" s="426" t="s">
        <v>419</v>
      </c>
      <c r="B19" s="425" t="s">
        <v>957</v>
      </c>
    </row>
    <row r="20" spans="1:4" x14ac:dyDescent="0.25">
      <c r="A20" s="427"/>
    </row>
    <row r="22" spans="1:4" x14ac:dyDescent="0.25">
      <c r="A22" s="426" t="s">
        <v>420</v>
      </c>
      <c r="B22" s="425" t="s">
        <v>958</v>
      </c>
    </row>
    <row r="23" spans="1:4" x14ac:dyDescent="0.25">
      <c r="A23" s="426"/>
      <c r="B23" s="425" t="s">
        <v>1202</v>
      </c>
    </row>
    <row r="24" spans="1:4" x14ac:dyDescent="0.25">
      <c r="A24" s="426"/>
      <c r="B24" s="425" t="s">
        <v>959</v>
      </c>
    </row>
    <row r="26" spans="1:4" x14ac:dyDescent="0.25">
      <c r="B26" s="613"/>
      <c r="C26" s="613"/>
      <c r="D26" s="613"/>
    </row>
    <row r="28" spans="1:4" x14ac:dyDescent="0.25">
      <c r="A28" s="427"/>
    </row>
  </sheetData>
  <pageMargins left="0.75" right="0.75" top="1" bottom="1" header="0.4921259845" footer="0.4921259845"/>
  <pageSetup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8"/>
  <sheetViews>
    <sheetView workbookViewId="0">
      <selection activeCell="A7" sqref="A7"/>
    </sheetView>
  </sheetViews>
  <sheetFormatPr defaultRowHeight="15.75" x14ac:dyDescent="0.25"/>
  <cols>
    <col min="1" max="1" width="11.1640625" style="425" bestFit="1" customWidth="1"/>
    <col min="2" max="4" width="9.33203125" style="425"/>
    <col min="5" max="5" width="10.33203125" style="425" customWidth="1"/>
    <col min="6" max="16384" width="9.33203125" style="425"/>
  </cols>
  <sheetData>
    <row r="1" spans="1:5" x14ac:dyDescent="0.25">
      <c r="A1" s="423" t="s">
        <v>100</v>
      </c>
      <c r="B1" s="424" t="s">
        <v>876</v>
      </c>
    </row>
    <row r="2" spans="1:5" x14ac:dyDescent="0.25">
      <c r="A2" s="423"/>
      <c r="B2" s="424" t="s">
        <v>877</v>
      </c>
    </row>
    <row r="4" spans="1:5" x14ac:dyDescent="0.25">
      <c r="A4" s="426" t="s">
        <v>417</v>
      </c>
      <c r="B4" s="425" t="s">
        <v>947</v>
      </c>
    </row>
    <row r="5" spans="1:5" x14ac:dyDescent="0.25">
      <c r="A5" s="426"/>
      <c r="B5" s="425" t="s">
        <v>948</v>
      </c>
    </row>
    <row r="7" spans="1:5" x14ac:dyDescent="0.25">
      <c r="B7" s="425" t="s">
        <v>949</v>
      </c>
      <c r="D7" s="427"/>
      <c r="E7" s="613"/>
    </row>
    <row r="8" spans="1:5" x14ac:dyDescent="0.25">
      <c r="B8" s="425" t="s">
        <v>950</v>
      </c>
      <c r="D8" s="427"/>
      <c r="E8" s="614"/>
    </row>
    <row r="9" spans="1:5" x14ac:dyDescent="0.25">
      <c r="B9" s="425" t="s">
        <v>951</v>
      </c>
      <c r="E9" s="613"/>
    </row>
    <row r="10" spans="1:5" x14ac:dyDescent="0.25">
      <c r="B10" s="425" t="s">
        <v>952</v>
      </c>
      <c r="E10" s="615"/>
    </row>
    <row r="11" spans="1:5" x14ac:dyDescent="0.25">
      <c r="B11" s="425" t="s">
        <v>953</v>
      </c>
      <c r="E11" s="613"/>
    </row>
    <row r="13" spans="1:5" x14ac:dyDescent="0.25">
      <c r="B13" s="425" t="s">
        <v>954</v>
      </c>
    </row>
    <row r="14" spans="1:5" x14ac:dyDescent="0.25">
      <c r="E14" s="613"/>
    </row>
    <row r="15" spans="1:5" x14ac:dyDescent="0.25">
      <c r="B15" s="427"/>
    </row>
    <row r="16" spans="1:5" x14ac:dyDescent="0.25">
      <c r="A16" s="426" t="s">
        <v>418</v>
      </c>
      <c r="B16" s="425" t="s">
        <v>955</v>
      </c>
    </row>
    <row r="17" spans="1:4" x14ac:dyDescent="0.25">
      <c r="A17" s="426"/>
      <c r="B17" s="425" t="s">
        <v>956</v>
      </c>
    </row>
    <row r="19" spans="1:4" x14ac:dyDescent="0.25">
      <c r="A19" s="426" t="s">
        <v>419</v>
      </c>
      <c r="B19" s="425" t="s">
        <v>957</v>
      </c>
    </row>
    <row r="20" spans="1:4" x14ac:dyDescent="0.25">
      <c r="A20" s="427"/>
    </row>
    <row r="22" spans="1:4" x14ac:dyDescent="0.25">
      <c r="A22" s="426" t="s">
        <v>420</v>
      </c>
      <c r="B22" s="425" t="s">
        <v>958</v>
      </c>
    </row>
    <row r="23" spans="1:4" x14ac:dyDescent="0.25">
      <c r="A23" s="426"/>
      <c r="B23" s="425" t="s">
        <v>1202</v>
      </c>
    </row>
    <row r="24" spans="1:4" x14ac:dyDescent="0.25">
      <c r="A24" s="426"/>
      <c r="B24" s="425" t="s">
        <v>959</v>
      </c>
    </row>
    <row r="26" spans="1:4" x14ac:dyDescent="0.25">
      <c r="B26" s="613"/>
      <c r="C26" s="613"/>
      <c r="D26" s="613"/>
    </row>
    <row r="28" spans="1:4" x14ac:dyDescent="0.25">
      <c r="A28" s="427"/>
    </row>
  </sheetData>
  <pageMargins left="0.75" right="0.75" top="1" bottom="1" header="0.4921259845" footer="0.4921259845"/>
  <pageSetup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"/>
  <sheetViews>
    <sheetView showGridLines="0" workbookViewId="0">
      <selection activeCell="A2" sqref="A2"/>
    </sheetView>
  </sheetViews>
  <sheetFormatPr defaultRowHeight="15.75" x14ac:dyDescent="0.25"/>
  <cols>
    <col min="1" max="1" width="11.1640625" style="425" bestFit="1" customWidth="1"/>
    <col min="2" max="2" width="17.83203125" style="425" customWidth="1"/>
    <col min="3" max="3" width="14" style="425" customWidth="1"/>
    <col min="4" max="7" width="8.33203125" style="425" customWidth="1"/>
    <col min="8" max="8" width="11.1640625" style="425" customWidth="1"/>
    <col min="9" max="9" width="11.6640625" style="425" customWidth="1"/>
    <col min="10" max="13" width="9.33203125" style="425"/>
    <col min="14" max="14" width="9.5" style="425" customWidth="1"/>
    <col min="15" max="15" width="9.6640625" style="425" bestFit="1" customWidth="1"/>
    <col min="16" max="16384" width="9.33203125" style="425"/>
  </cols>
  <sheetData>
    <row r="1" spans="1:7" x14ac:dyDescent="0.25">
      <c r="A1" s="423" t="s">
        <v>100</v>
      </c>
      <c r="B1" s="424" t="s">
        <v>878</v>
      </c>
    </row>
    <row r="3" spans="1:7" x14ac:dyDescent="0.25">
      <c r="A3" s="426" t="s">
        <v>424</v>
      </c>
      <c r="B3" s="425" t="s">
        <v>960</v>
      </c>
    </row>
    <row r="4" spans="1:7" x14ac:dyDescent="0.25">
      <c r="A4" s="426"/>
      <c r="B4" s="425" t="s">
        <v>961</v>
      </c>
    </row>
    <row r="5" spans="1:7" x14ac:dyDescent="0.25">
      <c r="A5" s="426"/>
      <c r="B5" s="427" t="s">
        <v>962</v>
      </c>
    </row>
    <row r="6" spans="1:7" ht="16.5" thickBot="1" x14ac:dyDescent="0.3">
      <c r="B6" s="427"/>
    </row>
    <row r="7" spans="1:7" ht="70.5" customHeight="1" thickBot="1" x14ac:dyDescent="0.3">
      <c r="B7" s="585" t="s">
        <v>963</v>
      </c>
      <c r="C7" s="422" t="s">
        <v>964</v>
      </c>
      <c r="D7" s="422" t="s">
        <v>965</v>
      </c>
      <c r="E7" s="422" t="s">
        <v>966</v>
      </c>
      <c r="F7" s="422" t="s">
        <v>967</v>
      </c>
      <c r="G7" s="422" t="s">
        <v>968</v>
      </c>
    </row>
    <row r="8" spans="1:7" ht="16.5" thickTop="1" x14ac:dyDescent="0.25">
      <c r="C8" s="586" t="s">
        <v>969</v>
      </c>
      <c r="D8" s="587">
        <v>10</v>
      </c>
      <c r="E8" s="588">
        <v>8</v>
      </c>
      <c r="F8" s="588">
        <v>5</v>
      </c>
      <c r="G8" s="589">
        <v>21</v>
      </c>
    </row>
    <row r="9" spans="1:7" x14ac:dyDescent="0.25">
      <c r="C9" s="590" t="s">
        <v>180</v>
      </c>
      <c r="D9" s="591">
        <v>15</v>
      </c>
      <c r="E9" s="446">
        <v>18</v>
      </c>
      <c r="F9" s="446">
        <v>9</v>
      </c>
      <c r="G9" s="592">
        <v>45</v>
      </c>
    </row>
    <row r="10" spans="1:7" x14ac:dyDescent="0.25">
      <c r="C10" s="590" t="s">
        <v>181</v>
      </c>
      <c r="D10" s="591">
        <v>11</v>
      </c>
      <c r="E10" s="446">
        <v>12</v>
      </c>
      <c r="F10" s="446">
        <v>10</v>
      </c>
      <c r="G10" s="592">
        <v>15</v>
      </c>
    </row>
    <row r="11" spans="1:7" x14ac:dyDescent="0.25">
      <c r="C11" s="590" t="s">
        <v>182</v>
      </c>
      <c r="D11" s="591">
        <v>8</v>
      </c>
      <c r="E11" s="446">
        <v>12</v>
      </c>
      <c r="F11" s="446">
        <v>8</v>
      </c>
      <c r="G11" s="592">
        <v>20</v>
      </c>
    </row>
    <row r="12" spans="1:7" x14ac:dyDescent="0.25">
      <c r="C12" s="590" t="s">
        <v>183</v>
      </c>
      <c r="D12" s="591">
        <v>10</v>
      </c>
      <c r="E12" s="446">
        <v>11</v>
      </c>
      <c r="F12" s="446">
        <v>4</v>
      </c>
      <c r="G12" s="592">
        <v>15</v>
      </c>
    </row>
    <row r="13" spans="1:7" ht="16.5" thickBot="1" x14ac:dyDescent="0.3">
      <c r="C13" s="593" t="s">
        <v>970</v>
      </c>
      <c r="D13" s="594">
        <v>8</v>
      </c>
      <c r="E13" s="595">
        <v>14</v>
      </c>
      <c r="F13" s="595">
        <v>14</v>
      </c>
      <c r="G13" s="596">
        <v>19</v>
      </c>
    </row>
    <row r="14" spans="1:7" ht="16.5" thickBot="1" x14ac:dyDescent="0.3">
      <c r="C14" s="597" t="s">
        <v>184</v>
      </c>
      <c r="D14" s="594">
        <f>SUM(D8:D13)</f>
        <v>62</v>
      </c>
      <c r="E14" s="594">
        <f>SUM(E8:E13)</f>
        <v>75</v>
      </c>
      <c r="F14" s="594">
        <f>SUM(F8:F13)</f>
        <v>50</v>
      </c>
      <c r="G14" s="598">
        <f>SUM(G8:G13)</f>
        <v>135</v>
      </c>
    </row>
    <row r="16" spans="1:7" ht="16.5" thickBot="1" x14ac:dyDescent="0.3"/>
    <row r="17" spans="1:17" x14ac:dyDescent="0.25">
      <c r="B17" s="599" t="s">
        <v>971</v>
      </c>
      <c r="C17" s="600" t="s">
        <v>964</v>
      </c>
      <c r="D17" s="601" t="s">
        <v>965</v>
      </c>
      <c r="E17" s="601" t="s">
        <v>966</v>
      </c>
      <c r="F17" s="601" t="s">
        <v>967</v>
      </c>
      <c r="G17" s="602" t="s">
        <v>968</v>
      </c>
    </row>
    <row r="18" spans="1:17" x14ac:dyDescent="0.25">
      <c r="C18" s="603" t="s">
        <v>969</v>
      </c>
      <c r="D18" s="504">
        <v>10</v>
      </c>
      <c r="E18" s="504">
        <v>8</v>
      </c>
      <c r="F18" s="504">
        <v>5</v>
      </c>
      <c r="G18" s="604">
        <v>21</v>
      </c>
    </row>
    <row r="19" spans="1:17" x14ac:dyDescent="0.25">
      <c r="C19" s="603" t="s">
        <v>180</v>
      </c>
      <c r="D19" s="504">
        <v>15</v>
      </c>
      <c r="E19" s="504">
        <v>18</v>
      </c>
      <c r="F19" s="504">
        <v>9</v>
      </c>
      <c r="G19" s="604">
        <v>45</v>
      </c>
    </row>
    <row r="20" spans="1:17" x14ac:dyDescent="0.25">
      <c r="C20" s="603" t="s">
        <v>181</v>
      </c>
      <c r="D20" s="504">
        <v>11</v>
      </c>
      <c r="E20" s="504">
        <v>12</v>
      </c>
      <c r="F20" s="504">
        <v>10</v>
      </c>
      <c r="G20" s="604">
        <v>15</v>
      </c>
    </row>
    <row r="21" spans="1:17" x14ac:dyDescent="0.25">
      <c r="C21" s="603" t="s">
        <v>182</v>
      </c>
      <c r="D21" s="504">
        <v>8</v>
      </c>
      <c r="E21" s="504">
        <v>12</v>
      </c>
      <c r="F21" s="504">
        <v>8</v>
      </c>
      <c r="G21" s="604">
        <v>20</v>
      </c>
    </row>
    <row r="22" spans="1:17" x14ac:dyDescent="0.25">
      <c r="C22" s="603" t="s">
        <v>183</v>
      </c>
      <c r="D22" s="504">
        <v>10</v>
      </c>
      <c r="E22" s="504">
        <v>11</v>
      </c>
      <c r="F22" s="504">
        <v>4</v>
      </c>
      <c r="G22" s="604">
        <v>15</v>
      </c>
    </row>
    <row r="23" spans="1:17" x14ac:dyDescent="0.25">
      <c r="C23" s="603" t="s">
        <v>970</v>
      </c>
      <c r="D23" s="504">
        <v>8</v>
      </c>
      <c r="E23" s="504">
        <v>14</v>
      </c>
      <c r="F23" s="504">
        <v>14</v>
      </c>
      <c r="G23" s="604">
        <v>19</v>
      </c>
    </row>
    <row r="24" spans="1:17" ht="16.5" thickBot="1" x14ac:dyDescent="0.3">
      <c r="C24" s="605" t="s">
        <v>184</v>
      </c>
      <c r="D24" s="511">
        <f>SUM(D18:D23)</f>
        <v>62</v>
      </c>
      <c r="E24" s="511">
        <f>SUM(E18:E23)</f>
        <v>75</v>
      </c>
      <c r="F24" s="511">
        <f>SUM(F18:F23)</f>
        <v>50</v>
      </c>
      <c r="G24" s="606">
        <f>SUM(G18:G23)</f>
        <v>135</v>
      </c>
    </row>
    <row r="25" spans="1:17" x14ac:dyDescent="0.25">
      <c r="C25" s="428"/>
      <c r="D25" s="428"/>
      <c r="E25" s="428"/>
      <c r="F25" s="428"/>
      <c r="G25" s="428"/>
    </row>
    <row r="26" spans="1:17" x14ac:dyDescent="0.25">
      <c r="A26" s="426" t="s">
        <v>425</v>
      </c>
      <c r="B26" s="425" t="s">
        <v>972</v>
      </c>
    </row>
    <row r="28" spans="1:17" x14ac:dyDescent="0.25">
      <c r="A28" s="426" t="s">
        <v>426</v>
      </c>
      <c r="B28" s="425" t="s">
        <v>973</v>
      </c>
      <c r="J28" s="425" t="s">
        <v>801</v>
      </c>
    </row>
    <row r="29" spans="1:17" x14ac:dyDescent="0.25">
      <c r="A29" s="431" t="s">
        <v>758</v>
      </c>
      <c r="B29" s="425" t="s">
        <v>974</v>
      </c>
      <c r="J29" s="607" t="s">
        <v>619</v>
      </c>
      <c r="K29" s="607" t="s">
        <v>975</v>
      </c>
      <c r="L29" s="607" t="s">
        <v>976</v>
      </c>
      <c r="M29" s="607" t="s">
        <v>67</v>
      </c>
      <c r="N29" s="607" t="s">
        <v>977</v>
      </c>
      <c r="O29" s="607" t="s">
        <v>978</v>
      </c>
      <c r="P29" s="427"/>
      <c r="Q29" s="427"/>
    </row>
    <row r="30" spans="1:17" x14ac:dyDescent="0.25">
      <c r="A30" s="431" t="s">
        <v>759</v>
      </c>
      <c r="B30" s="425" t="s">
        <v>979</v>
      </c>
      <c r="J30" s="609" t="s">
        <v>68</v>
      </c>
      <c r="K30" s="610">
        <v>20224</v>
      </c>
      <c r="L30" s="609" t="s">
        <v>69</v>
      </c>
      <c r="M30" s="609" t="s">
        <v>69</v>
      </c>
      <c r="N30" s="611">
        <v>597.49053973312084</v>
      </c>
      <c r="O30" s="611">
        <v>604.12932350793335</v>
      </c>
    </row>
    <row r="31" spans="1:17" x14ac:dyDescent="0.25">
      <c r="A31" s="431" t="s">
        <v>760</v>
      </c>
      <c r="B31" s="425" t="s">
        <v>980</v>
      </c>
      <c r="J31" s="609" t="s">
        <v>82</v>
      </c>
      <c r="K31" s="610">
        <v>25602</v>
      </c>
      <c r="L31" s="609" t="s">
        <v>69</v>
      </c>
      <c r="M31" s="609" t="s">
        <v>69</v>
      </c>
      <c r="N31" s="611">
        <v>272.19013476731061</v>
      </c>
      <c r="O31" s="611">
        <v>331.93918874062268</v>
      </c>
    </row>
    <row r="32" spans="1:17" x14ac:dyDescent="0.25">
      <c r="A32" s="431"/>
      <c r="B32" s="425" t="s">
        <v>981</v>
      </c>
      <c r="J32" s="609" t="s">
        <v>83</v>
      </c>
      <c r="K32" s="610">
        <v>26118</v>
      </c>
      <c r="L32" s="609" t="s">
        <v>69</v>
      </c>
      <c r="M32" s="609" t="s">
        <v>69</v>
      </c>
      <c r="N32" s="611">
        <v>365.133107614685</v>
      </c>
      <c r="O32" s="611">
        <v>348.53614817765384</v>
      </c>
    </row>
    <row r="33" spans="1:15" x14ac:dyDescent="0.25">
      <c r="A33" s="431"/>
      <c r="B33" s="425" t="s">
        <v>982</v>
      </c>
      <c r="J33" s="609" t="s">
        <v>70</v>
      </c>
      <c r="K33" s="610">
        <v>27740</v>
      </c>
      <c r="L33" s="609" t="s">
        <v>69</v>
      </c>
      <c r="M33" s="609" t="s">
        <v>69</v>
      </c>
      <c r="N33" s="611">
        <v>272.19013476731061</v>
      </c>
      <c r="O33" s="611">
        <v>331.93918874062268</v>
      </c>
    </row>
    <row r="34" spans="1:15" x14ac:dyDescent="0.25">
      <c r="A34" s="431" t="s">
        <v>761</v>
      </c>
      <c r="B34" s="425" t="s">
        <v>983</v>
      </c>
      <c r="J34" s="425" t="s">
        <v>71</v>
      </c>
      <c r="K34" s="425">
        <v>27946</v>
      </c>
      <c r="L34" s="425" t="s">
        <v>181</v>
      </c>
      <c r="M34" s="425" t="s">
        <v>181</v>
      </c>
      <c r="N34" s="612">
        <v>398.32702648874726</v>
      </c>
      <c r="O34" s="612">
        <v>331.93918874062268</v>
      </c>
    </row>
    <row r="35" spans="1:15" x14ac:dyDescent="0.25">
      <c r="A35" s="431"/>
      <c r="B35" s="425" t="s">
        <v>984</v>
      </c>
      <c r="J35" s="425" t="s">
        <v>72</v>
      </c>
      <c r="K35" s="425">
        <v>21883</v>
      </c>
      <c r="L35" s="425" t="s">
        <v>181</v>
      </c>
      <c r="M35" s="425" t="s">
        <v>181</v>
      </c>
      <c r="N35" s="612">
        <v>265.55135099249816</v>
      </c>
      <c r="O35" s="612">
        <v>338.57797251543514</v>
      </c>
    </row>
    <row r="36" spans="1:15" x14ac:dyDescent="0.25">
      <c r="A36" s="431" t="s">
        <v>762</v>
      </c>
      <c r="B36" s="425" t="s">
        <v>985</v>
      </c>
      <c r="J36" s="425" t="s">
        <v>73</v>
      </c>
      <c r="K36" s="425">
        <v>24058</v>
      </c>
      <c r="L36" s="425" t="s">
        <v>181</v>
      </c>
      <c r="M36" s="425" t="s">
        <v>181</v>
      </c>
      <c r="N36" s="612">
        <v>199.16351324437363</v>
      </c>
      <c r="O36" s="612">
        <v>265.55135099249816</v>
      </c>
    </row>
    <row r="37" spans="1:15" x14ac:dyDescent="0.25">
      <c r="A37" s="431"/>
      <c r="B37" s="425" t="s">
        <v>986</v>
      </c>
      <c r="J37" s="425" t="s">
        <v>74</v>
      </c>
      <c r="K37" s="425">
        <v>16310</v>
      </c>
      <c r="L37" s="425" t="s">
        <v>180</v>
      </c>
      <c r="M37" s="425" t="s">
        <v>180</v>
      </c>
      <c r="N37" s="612">
        <v>398.32702648874726</v>
      </c>
      <c r="O37" s="612">
        <v>368.4524995020912</v>
      </c>
    </row>
    <row r="38" spans="1:15" x14ac:dyDescent="0.25">
      <c r="A38" s="431" t="s">
        <v>763</v>
      </c>
      <c r="B38" s="425" t="s">
        <v>987</v>
      </c>
      <c r="J38" s="425" t="s">
        <v>75</v>
      </c>
      <c r="K38" s="425">
        <v>14045</v>
      </c>
      <c r="L38" s="425" t="s">
        <v>180</v>
      </c>
      <c r="M38" s="425" t="s">
        <v>180</v>
      </c>
      <c r="N38" s="612">
        <v>265.55135099249816</v>
      </c>
      <c r="O38" s="612">
        <v>300.40496581026355</v>
      </c>
    </row>
    <row r="39" spans="1:15" x14ac:dyDescent="0.25">
      <c r="A39" s="431" t="s">
        <v>764</v>
      </c>
      <c r="B39" s="425" t="s">
        <v>988</v>
      </c>
      <c r="J39" s="425" t="s">
        <v>76</v>
      </c>
      <c r="K39" s="425">
        <v>20845</v>
      </c>
      <c r="L39" s="425" t="s">
        <v>180</v>
      </c>
      <c r="M39" s="425" t="s">
        <v>180</v>
      </c>
      <c r="N39" s="612">
        <v>209.12168890659231</v>
      </c>
      <c r="O39" s="612">
        <v>232.3574321184359</v>
      </c>
    </row>
    <row r="40" spans="1:15" x14ac:dyDescent="0.25">
      <c r="A40" s="431" t="s">
        <v>765</v>
      </c>
      <c r="B40" s="425" t="s">
        <v>989</v>
      </c>
      <c r="J40" s="425" t="s">
        <v>77</v>
      </c>
      <c r="K40" s="425">
        <v>23504</v>
      </c>
      <c r="L40" s="425" t="s">
        <v>180</v>
      </c>
      <c r="M40" s="425" t="s">
        <v>180</v>
      </c>
      <c r="N40" s="612">
        <v>242.31560778065457</v>
      </c>
      <c r="O40" s="612">
        <v>265.55135099249816</v>
      </c>
    </row>
    <row r="41" spans="1:15" x14ac:dyDescent="0.25">
      <c r="A41" s="431"/>
      <c r="B41" s="424" t="s">
        <v>990</v>
      </c>
      <c r="J41" s="425" t="s">
        <v>85</v>
      </c>
      <c r="K41" s="425">
        <v>27079</v>
      </c>
      <c r="L41" s="425" t="s">
        <v>180</v>
      </c>
      <c r="M41" s="425" t="s">
        <v>180</v>
      </c>
      <c r="N41" s="612">
        <v>219.07986456881099</v>
      </c>
      <c r="O41" s="612">
        <v>265.55135099249816</v>
      </c>
    </row>
    <row r="42" spans="1:15" x14ac:dyDescent="0.25">
      <c r="A42" s="431"/>
      <c r="B42" s="425" t="s">
        <v>991</v>
      </c>
      <c r="J42" s="425" t="s">
        <v>78</v>
      </c>
      <c r="K42" s="425">
        <v>20440</v>
      </c>
      <c r="L42" s="425" t="s">
        <v>180</v>
      </c>
      <c r="M42" s="425" t="s">
        <v>180</v>
      </c>
      <c r="N42" s="612">
        <v>305.38405364137287</v>
      </c>
      <c r="O42" s="612">
        <v>331.93918874062268</v>
      </c>
    </row>
    <row r="43" spans="1:15" x14ac:dyDescent="0.25">
      <c r="A43" s="431" t="s">
        <v>766</v>
      </c>
      <c r="B43" s="425" t="s">
        <v>992</v>
      </c>
      <c r="J43" s="425" t="s">
        <v>79</v>
      </c>
      <c r="K43" s="425">
        <v>22177</v>
      </c>
      <c r="L43" s="425" t="s">
        <v>183</v>
      </c>
      <c r="M43" s="425" t="s">
        <v>183</v>
      </c>
      <c r="N43" s="612">
        <v>265.55135099249816</v>
      </c>
      <c r="O43" s="612">
        <v>265.55135099249816</v>
      </c>
    </row>
    <row r="44" spans="1:15" x14ac:dyDescent="0.25">
      <c r="J44" s="425" t="s">
        <v>80</v>
      </c>
      <c r="K44" s="425">
        <v>16561</v>
      </c>
      <c r="L44" s="425" t="s">
        <v>183</v>
      </c>
      <c r="M44" s="425" t="s">
        <v>183</v>
      </c>
      <c r="N44" s="612">
        <v>315.34222930359158</v>
      </c>
      <c r="O44" s="612">
        <v>325.30040496581023</v>
      </c>
    </row>
    <row r="45" spans="1:15" x14ac:dyDescent="0.25">
      <c r="J45" s="425" t="s">
        <v>84</v>
      </c>
      <c r="K45" s="425">
        <v>18489</v>
      </c>
      <c r="L45" s="425" t="s">
        <v>183</v>
      </c>
      <c r="M45" s="425" t="s">
        <v>183</v>
      </c>
      <c r="N45" s="612">
        <v>358.49432383987249</v>
      </c>
      <c r="O45" s="612">
        <v>365.133107614685</v>
      </c>
    </row>
    <row r="46" spans="1:15" x14ac:dyDescent="0.25">
      <c r="J46" s="425" t="s">
        <v>81</v>
      </c>
      <c r="K46" s="425">
        <v>24901</v>
      </c>
      <c r="L46" s="425" t="s">
        <v>183</v>
      </c>
      <c r="M46" s="425" t="s">
        <v>183</v>
      </c>
      <c r="N46" s="612">
        <v>305.38405364137287</v>
      </c>
      <c r="O46" s="612">
        <v>315.34222930359158</v>
      </c>
    </row>
    <row r="65" ht="24.75" customHeight="1" x14ac:dyDescent="0.25"/>
  </sheetData>
  <pageMargins left="0.75" right="0.75" top="1" bottom="1" header="0.4921259845" footer="0.4921259845"/>
  <pageSetup paperSize="9" orientation="landscape" horizontalDpi="36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35"/>
  <sheetViews>
    <sheetView showGridLines="0" workbookViewId="0">
      <selection activeCell="A2" sqref="A2"/>
    </sheetView>
  </sheetViews>
  <sheetFormatPr defaultRowHeight="15.75" x14ac:dyDescent="0.25"/>
  <cols>
    <col min="1" max="1" width="11.83203125" style="425" bestFit="1" customWidth="1"/>
    <col min="2" max="2" width="18.5" style="425" customWidth="1"/>
    <col min="3" max="3" width="14.83203125" style="425" customWidth="1"/>
    <col min="4" max="4" width="18.6640625" style="425" customWidth="1"/>
    <col min="5" max="5" width="18.1640625" style="425" customWidth="1"/>
    <col min="6" max="6" width="19" style="425" customWidth="1"/>
    <col min="7" max="7" width="19.6640625" style="425" customWidth="1"/>
    <col min="8" max="8" width="15.1640625" style="425" bestFit="1" customWidth="1"/>
    <col min="9" max="9" width="14.33203125" style="425" bestFit="1" customWidth="1"/>
    <col min="10" max="11" width="13.6640625" style="425" customWidth="1"/>
    <col min="12" max="16384" width="9.33203125" style="425"/>
  </cols>
  <sheetData>
    <row r="1" spans="1:4" x14ac:dyDescent="0.25">
      <c r="A1" s="423" t="s">
        <v>100</v>
      </c>
      <c r="B1" s="424" t="s">
        <v>880</v>
      </c>
    </row>
    <row r="2" spans="1:4" x14ac:dyDescent="0.25">
      <c r="B2" s="425" t="s">
        <v>993</v>
      </c>
    </row>
    <row r="3" spans="1:4" x14ac:dyDescent="0.25">
      <c r="B3" s="425" t="s">
        <v>994</v>
      </c>
    </row>
    <row r="4" spans="1:4" x14ac:dyDescent="0.25">
      <c r="B4" s="425" t="s">
        <v>995</v>
      </c>
    </row>
    <row r="5" spans="1:4" x14ac:dyDescent="0.25">
      <c r="B5" s="425" t="s">
        <v>996</v>
      </c>
    </row>
    <row r="7" spans="1:4" x14ac:dyDescent="0.25">
      <c r="A7" s="426" t="s">
        <v>428</v>
      </c>
      <c r="B7" s="425" t="s">
        <v>997</v>
      </c>
    </row>
    <row r="8" spans="1:4" x14ac:dyDescent="0.25">
      <c r="A8" s="426"/>
      <c r="B8" s="425" t="s">
        <v>998</v>
      </c>
    </row>
    <row r="10" spans="1:4" x14ac:dyDescent="0.25">
      <c r="B10" s="514" t="s">
        <v>154</v>
      </c>
      <c r="C10" s="515">
        <v>2009</v>
      </c>
      <c r="D10" s="515">
        <v>2010</v>
      </c>
    </row>
    <row r="11" spans="1:4" x14ac:dyDescent="0.25">
      <c r="B11" s="515" t="s">
        <v>155</v>
      </c>
      <c r="C11" s="516">
        <v>82984.797185155679</v>
      </c>
      <c r="D11" s="516">
        <v>78503.618137157275</v>
      </c>
    </row>
    <row r="12" spans="1:4" x14ac:dyDescent="0.25">
      <c r="B12" s="515" t="s">
        <v>156</v>
      </c>
      <c r="C12" s="516">
        <v>75682.135032861974</v>
      </c>
      <c r="D12" s="516">
        <v>82154.94921330412</v>
      </c>
    </row>
    <row r="13" spans="1:4" x14ac:dyDescent="0.25">
      <c r="B13" s="515" t="s">
        <v>999</v>
      </c>
      <c r="C13" s="517"/>
      <c r="D13" s="517"/>
    </row>
    <row r="15" spans="1:4" x14ac:dyDescent="0.25">
      <c r="A15" s="426" t="s">
        <v>429</v>
      </c>
      <c r="B15" s="425" t="s">
        <v>1000</v>
      </c>
    </row>
    <row r="16" spans="1:4" x14ac:dyDescent="0.25">
      <c r="A16" s="426"/>
      <c r="B16" s="425" t="s">
        <v>1001</v>
      </c>
    </row>
    <row r="18" spans="1:5" x14ac:dyDescent="0.25">
      <c r="A18" s="426" t="s">
        <v>430</v>
      </c>
      <c r="B18" s="425" t="s">
        <v>1002</v>
      </c>
    </row>
    <row r="19" spans="1:5" x14ac:dyDescent="0.25">
      <c r="A19" s="426"/>
      <c r="B19" s="425" t="s">
        <v>1003</v>
      </c>
    </row>
    <row r="21" spans="1:5" x14ac:dyDescent="0.25">
      <c r="B21" s="662" t="s">
        <v>1004</v>
      </c>
      <c r="C21" s="662"/>
      <c r="D21" s="662"/>
      <c r="E21" s="518" t="s">
        <v>158</v>
      </c>
    </row>
    <row r="22" spans="1:5" x14ac:dyDescent="0.25">
      <c r="B22" s="663" t="s">
        <v>1005</v>
      </c>
      <c r="C22" s="663"/>
      <c r="D22" s="663"/>
      <c r="E22" s="519">
        <v>9.0399999999999991</v>
      </c>
    </row>
    <row r="23" spans="1:5" x14ac:dyDescent="0.25">
      <c r="B23" s="663" t="s">
        <v>1006</v>
      </c>
      <c r="C23" s="663"/>
      <c r="D23" s="663"/>
      <c r="E23" s="519">
        <v>7.4999999999999997E-2</v>
      </c>
    </row>
    <row r="24" spans="1:5" x14ac:dyDescent="0.25">
      <c r="B24" s="663" t="s">
        <v>1007</v>
      </c>
      <c r="C24" s="663"/>
      <c r="D24" s="663"/>
      <c r="E24" s="516">
        <v>80</v>
      </c>
    </row>
    <row r="25" spans="1:5" x14ac:dyDescent="0.25">
      <c r="B25" s="663" t="s">
        <v>1008</v>
      </c>
      <c r="C25" s="663"/>
      <c r="D25" s="663"/>
      <c r="E25" s="520"/>
    </row>
    <row r="27" spans="1:5" x14ac:dyDescent="0.25">
      <c r="A27" s="426" t="s">
        <v>431</v>
      </c>
      <c r="B27" s="425" t="s">
        <v>1009</v>
      </c>
    </row>
    <row r="28" spans="1:5" x14ac:dyDescent="0.25">
      <c r="A28" s="426"/>
      <c r="B28" s="425" t="s">
        <v>1010</v>
      </c>
    </row>
    <row r="30" spans="1:5" x14ac:dyDescent="0.25">
      <c r="B30" s="515" t="s">
        <v>1011</v>
      </c>
      <c r="C30" s="515"/>
      <c r="D30" s="519">
        <v>39</v>
      </c>
    </row>
    <row r="31" spans="1:5" x14ac:dyDescent="0.25">
      <c r="B31" s="515" t="s">
        <v>1012</v>
      </c>
      <c r="C31" s="515"/>
      <c r="D31" s="521">
        <v>0.2</v>
      </c>
    </row>
    <row r="32" spans="1:5" x14ac:dyDescent="0.25">
      <c r="B32" s="515" t="s">
        <v>1013</v>
      </c>
      <c r="C32" s="515"/>
      <c r="D32" s="520"/>
    </row>
    <row r="34" spans="1:10" x14ac:dyDescent="0.25">
      <c r="A34" s="426" t="s">
        <v>432</v>
      </c>
      <c r="B34" s="425" t="s">
        <v>1014</v>
      </c>
    </row>
    <row r="35" spans="1:10" x14ac:dyDescent="0.25">
      <c r="A35" s="426"/>
      <c r="B35" s="427" t="s">
        <v>1015</v>
      </c>
    </row>
    <row r="37" spans="1:10" x14ac:dyDescent="0.25">
      <c r="B37" s="515" t="s">
        <v>1013</v>
      </c>
      <c r="C37" s="515"/>
      <c r="D37" s="519">
        <v>39</v>
      </c>
    </row>
    <row r="38" spans="1:10" x14ac:dyDescent="0.25">
      <c r="B38" s="515" t="s">
        <v>1012</v>
      </c>
      <c r="C38" s="515"/>
      <c r="D38" s="521">
        <v>0.2</v>
      </c>
    </row>
    <row r="39" spans="1:10" x14ac:dyDescent="0.25">
      <c r="B39" s="515" t="s">
        <v>1011</v>
      </c>
      <c r="C39" s="515"/>
      <c r="D39" s="520"/>
    </row>
    <row r="41" spans="1:10" x14ac:dyDescent="0.25">
      <c r="A41" s="426" t="s">
        <v>433</v>
      </c>
      <c r="B41" s="425" t="s">
        <v>1016</v>
      </c>
    </row>
    <row r="42" spans="1:10" x14ac:dyDescent="0.25">
      <c r="A42" s="426"/>
      <c r="B42" s="425" t="s">
        <v>1017</v>
      </c>
    </row>
    <row r="43" spans="1:10" x14ac:dyDescent="0.25">
      <c r="A43" s="426"/>
      <c r="B43" s="425" t="s">
        <v>1018</v>
      </c>
    </row>
    <row r="45" spans="1:10" x14ac:dyDescent="0.25">
      <c r="B45" s="514" t="s">
        <v>964</v>
      </c>
      <c r="C45" s="522" t="s">
        <v>965</v>
      </c>
      <c r="D45" s="522" t="s">
        <v>966</v>
      </c>
      <c r="E45" s="522" t="s">
        <v>967</v>
      </c>
      <c r="F45" s="522" t="s">
        <v>968</v>
      </c>
      <c r="G45" s="518" t="s">
        <v>184</v>
      </c>
      <c r="H45" s="518" t="s">
        <v>1019</v>
      </c>
      <c r="I45" s="518" t="s">
        <v>1020</v>
      </c>
      <c r="J45" s="518" t="s">
        <v>1021</v>
      </c>
    </row>
    <row r="46" spans="1:10" x14ac:dyDescent="0.25">
      <c r="B46" s="523" t="s">
        <v>969</v>
      </c>
      <c r="C46" s="428">
        <v>10</v>
      </c>
      <c r="D46" s="428">
        <v>8</v>
      </c>
      <c r="E46" s="428">
        <v>5</v>
      </c>
      <c r="F46" s="428">
        <v>21</v>
      </c>
      <c r="G46" s="524"/>
      <c r="H46" s="524"/>
      <c r="I46" s="524"/>
      <c r="J46" s="524"/>
    </row>
    <row r="47" spans="1:10" x14ac:dyDescent="0.25">
      <c r="B47" s="523" t="s">
        <v>180</v>
      </c>
      <c r="C47" s="428">
        <v>15</v>
      </c>
      <c r="D47" s="428">
        <v>18</v>
      </c>
      <c r="E47" s="428">
        <v>9</v>
      </c>
      <c r="F47" s="428">
        <v>45</v>
      </c>
      <c r="G47" s="524"/>
      <c r="H47" s="524"/>
      <c r="I47" s="524"/>
      <c r="J47" s="524"/>
    </row>
    <row r="48" spans="1:10" x14ac:dyDescent="0.25">
      <c r="B48" s="523" t="s">
        <v>181</v>
      </c>
      <c r="C48" s="428">
        <v>11</v>
      </c>
      <c r="D48" s="428">
        <v>12</v>
      </c>
      <c r="E48" s="428">
        <v>10</v>
      </c>
      <c r="F48" s="428">
        <v>15</v>
      </c>
      <c r="G48" s="524"/>
      <c r="H48" s="524"/>
      <c r="I48" s="524"/>
      <c r="J48" s="524"/>
    </row>
    <row r="49" spans="1:10" x14ac:dyDescent="0.25">
      <c r="B49" s="523" t="s">
        <v>182</v>
      </c>
      <c r="C49" s="428">
        <v>8</v>
      </c>
      <c r="D49" s="428">
        <v>12</v>
      </c>
      <c r="E49" s="428">
        <v>8</v>
      </c>
      <c r="F49" s="428">
        <v>20</v>
      </c>
      <c r="G49" s="524"/>
      <c r="H49" s="524"/>
      <c r="I49" s="524"/>
      <c r="J49" s="524"/>
    </row>
    <row r="50" spans="1:10" x14ac:dyDescent="0.25">
      <c r="B50" s="523" t="s">
        <v>183</v>
      </c>
      <c r="C50" s="428">
        <v>10</v>
      </c>
      <c r="D50" s="428">
        <v>11</v>
      </c>
      <c r="E50" s="428">
        <v>4</v>
      </c>
      <c r="F50" s="428">
        <v>15</v>
      </c>
      <c r="G50" s="524"/>
      <c r="H50" s="524"/>
      <c r="I50" s="524"/>
      <c r="J50" s="524"/>
    </row>
    <row r="51" spans="1:10" x14ac:dyDescent="0.25">
      <c r="B51" s="523" t="s">
        <v>970</v>
      </c>
      <c r="C51" s="428">
        <v>8</v>
      </c>
      <c r="D51" s="428">
        <v>14</v>
      </c>
      <c r="E51" s="428">
        <v>14</v>
      </c>
      <c r="F51" s="428">
        <v>19</v>
      </c>
      <c r="G51" s="524"/>
      <c r="H51" s="524"/>
      <c r="I51" s="524"/>
      <c r="J51" s="524"/>
    </row>
    <row r="52" spans="1:10" x14ac:dyDescent="0.25">
      <c r="B52" s="515" t="s">
        <v>184</v>
      </c>
      <c r="C52" s="520"/>
      <c r="D52" s="520"/>
      <c r="E52" s="520"/>
      <c r="F52" s="520"/>
      <c r="G52" s="525"/>
      <c r="H52" s="525"/>
      <c r="I52" s="525"/>
      <c r="J52" s="525"/>
    </row>
    <row r="53" spans="1:10" x14ac:dyDescent="0.25">
      <c r="B53" s="515" t="s">
        <v>1019</v>
      </c>
      <c r="C53" s="520"/>
      <c r="D53" s="520"/>
      <c r="E53" s="520"/>
      <c r="F53" s="520"/>
      <c r="G53" s="525"/>
      <c r="H53" s="525"/>
      <c r="I53" s="525"/>
      <c r="J53" s="525"/>
    </row>
    <row r="54" spans="1:10" x14ac:dyDescent="0.25">
      <c r="B54" s="515" t="s">
        <v>1020</v>
      </c>
      <c r="C54" s="520"/>
      <c r="D54" s="520"/>
      <c r="E54" s="520"/>
      <c r="F54" s="520"/>
      <c r="G54" s="525"/>
      <c r="H54" s="525"/>
      <c r="I54" s="525"/>
      <c r="J54" s="525"/>
    </row>
    <row r="55" spans="1:10" x14ac:dyDescent="0.25">
      <c r="B55" s="515" t="s">
        <v>1021</v>
      </c>
      <c r="C55" s="520"/>
      <c r="D55" s="520"/>
      <c r="E55" s="520"/>
      <c r="F55" s="520"/>
      <c r="G55" s="525"/>
      <c r="H55" s="525"/>
      <c r="I55" s="525"/>
      <c r="J55" s="525"/>
    </row>
    <row r="57" spans="1:10" x14ac:dyDescent="0.25">
      <c r="A57" s="426" t="s">
        <v>434</v>
      </c>
      <c r="B57" s="425" t="s">
        <v>1022</v>
      </c>
    </row>
    <row r="58" spans="1:10" x14ac:dyDescent="0.25">
      <c r="A58" s="426"/>
      <c r="B58" s="427" t="s">
        <v>1023</v>
      </c>
    </row>
    <row r="60" spans="1:10" x14ac:dyDescent="0.25">
      <c r="B60" s="515" t="s">
        <v>1024</v>
      </c>
      <c r="C60" s="515"/>
      <c r="D60" s="520"/>
    </row>
    <row r="61" spans="1:10" x14ac:dyDescent="0.25">
      <c r="D61" s="526"/>
      <c r="E61" s="526"/>
      <c r="F61" s="526"/>
    </row>
    <row r="62" spans="1:10" x14ac:dyDescent="0.25">
      <c r="A62" s="426" t="s">
        <v>1025</v>
      </c>
      <c r="B62" s="425" t="s">
        <v>1026</v>
      </c>
    </row>
    <row r="63" spans="1:10" x14ac:dyDescent="0.25">
      <c r="A63" s="426"/>
      <c r="B63" s="425" t="s">
        <v>1027</v>
      </c>
    </row>
    <row r="64" spans="1:10" x14ac:dyDescent="0.25">
      <c r="A64" s="426"/>
      <c r="B64" s="425" t="s">
        <v>1028</v>
      </c>
    </row>
    <row r="65" spans="1:6" x14ac:dyDescent="0.25">
      <c r="A65" s="426"/>
      <c r="B65" s="425" t="s">
        <v>1029</v>
      </c>
    </row>
    <row r="66" spans="1:6" ht="16.5" thickBot="1" x14ac:dyDescent="0.3"/>
    <row r="67" spans="1:6" x14ac:dyDescent="0.25">
      <c r="B67" s="527"/>
      <c r="C67" s="528" t="s">
        <v>1030</v>
      </c>
      <c r="D67" s="529"/>
    </row>
    <row r="68" spans="1:6" x14ac:dyDescent="0.25">
      <c r="B68" s="530"/>
      <c r="C68" s="531" t="s">
        <v>1031</v>
      </c>
      <c r="D68" s="532"/>
    </row>
    <row r="69" spans="1:6" x14ac:dyDescent="0.25">
      <c r="B69" s="530"/>
      <c r="C69" s="531" t="s">
        <v>1032</v>
      </c>
      <c r="D69" s="533">
        <v>1.2E-2</v>
      </c>
    </row>
    <row r="70" spans="1:6" x14ac:dyDescent="0.25">
      <c r="B70" s="452"/>
      <c r="C70" s="531" t="s">
        <v>1033</v>
      </c>
      <c r="D70" s="534">
        <v>0.2</v>
      </c>
    </row>
    <row r="71" spans="1:6" ht="16.5" thickBot="1" x14ac:dyDescent="0.3">
      <c r="B71" s="460"/>
      <c r="C71" s="535" t="s">
        <v>1034</v>
      </c>
      <c r="D71" s="536"/>
    </row>
    <row r="73" spans="1:6" x14ac:dyDescent="0.25">
      <c r="A73" s="426" t="s">
        <v>1035</v>
      </c>
      <c r="B73" s="425" t="s">
        <v>1036</v>
      </c>
    </row>
    <row r="74" spans="1:6" x14ac:dyDescent="0.25">
      <c r="A74" s="426"/>
      <c r="B74" s="425" t="s">
        <v>1037</v>
      </c>
    </row>
    <row r="75" spans="1:6" x14ac:dyDescent="0.25">
      <c r="A75" s="426"/>
      <c r="B75" s="425" t="s">
        <v>1038</v>
      </c>
    </row>
    <row r="76" spans="1:6" ht="16.5" thickBot="1" x14ac:dyDescent="0.3"/>
    <row r="77" spans="1:6" x14ac:dyDescent="0.25">
      <c r="B77" s="537"/>
      <c r="C77" s="538"/>
      <c r="D77" s="538"/>
      <c r="E77" s="538" t="s">
        <v>1039</v>
      </c>
      <c r="F77" s="539">
        <v>3.25</v>
      </c>
    </row>
    <row r="78" spans="1:6" x14ac:dyDescent="0.25">
      <c r="B78" s="540"/>
      <c r="C78" s="541"/>
      <c r="D78" s="541"/>
      <c r="E78" s="541" t="s">
        <v>1040</v>
      </c>
      <c r="F78" s="542">
        <v>10000</v>
      </c>
    </row>
    <row r="79" spans="1:6" x14ac:dyDescent="0.25">
      <c r="B79" s="540"/>
      <c r="C79" s="541"/>
      <c r="D79" s="541"/>
      <c r="E79" s="541" t="s">
        <v>1041</v>
      </c>
      <c r="F79" s="543"/>
    </row>
    <row r="80" spans="1:6" x14ac:dyDescent="0.25">
      <c r="B80" s="540"/>
      <c r="C80" s="541"/>
      <c r="D80" s="541"/>
      <c r="E80" s="541" t="s">
        <v>1042</v>
      </c>
      <c r="F80" s="544">
        <v>3.5000000000000003E-2</v>
      </c>
    </row>
    <row r="81" spans="1:6" x14ac:dyDescent="0.25">
      <c r="B81" s="545"/>
      <c r="C81" s="541"/>
      <c r="D81" s="541"/>
      <c r="E81" s="541" t="s">
        <v>1043</v>
      </c>
      <c r="F81" s="546">
        <v>3</v>
      </c>
    </row>
    <row r="82" spans="1:6" x14ac:dyDescent="0.25">
      <c r="B82" s="545"/>
      <c r="C82" s="541"/>
      <c r="D82" s="541"/>
      <c r="E82" s="541" t="s">
        <v>1044</v>
      </c>
      <c r="F82" s="543"/>
    </row>
    <row r="83" spans="1:6" ht="16.5" thickBot="1" x14ac:dyDescent="0.3">
      <c r="B83" s="547"/>
      <c r="C83" s="548"/>
      <c r="D83" s="548"/>
      <c r="E83" s="548" t="s">
        <v>1045</v>
      </c>
      <c r="F83" s="549"/>
    </row>
    <row r="85" spans="1:6" x14ac:dyDescent="0.25">
      <c r="A85" s="426" t="s">
        <v>1046</v>
      </c>
      <c r="B85" s="425" t="s">
        <v>1047</v>
      </c>
    </row>
    <row r="86" spans="1:6" x14ac:dyDescent="0.25">
      <c r="A86" s="431" t="s">
        <v>758</v>
      </c>
      <c r="B86" s="425" t="s">
        <v>1048</v>
      </c>
    </row>
    <row r="87" spans="1:6" x14ac:dyDescent="0.25">
      <c r="A87" s="431"/>
      <c r="B87" s="425" t="s">
        <v>1049</v>
      </c>
    </row>
    <row r="88" spans="1:6" x14ac:dyDescent="0.25">
      <c r="A88" s="431" t="s">
        <v>759</v>
      </c>
      <c r="B88" s="425" t="s">
        <v>1050</v>
      </c>
    </row>
    <row r="89" spans="1:6" x14ac:dyDescent="0.25">
      <c r="A89" s="431" t="s">
        <v>760</v>
      </c>
      <c r="B89" s="425" t="s">
        <v>1051</v>
      </c>
    </row>
    <row r="90" spans="1:6" ht="16.5" thickBot="1" x14ac:dyDescent="0.3"/>
    <row r="91" spans="1:6" x14ac:dyDescent="0.25">
      <c r="B91" s="527"/>
      <c r="C91" s="528" t="s">
        <v>1052</v>
      </c>
      <c r="D91" s="550">
        <v>3000</v>
      </c>
    </row>
    <row r="92" spans="1:6" x14ac:dyDescent="0.25">
      <c r="B92" s="530"/>
      <c r="C92" s="531" t="s">
        <v>565</v>
      </c>
      <c r="D92" s="551">
        <v>4.9000000000000002E-2</v>
      </c>
    </row>
    <row r="93" spans="1:6" x14ac:dyDescent="0.25">
      <c r="B93" s="530"/>
      <c r="C93" s="531" t="s">
        <v>566</v>
      </c>
      <c r="D93" s="552">
        <v>-2.4500000000000001E-2</v>
      </c>
    </row>
    <row r="94" spans="1:6" x14ac:dyDescent="0.25">
      <c r="B94" s="452"/>
      <c r="C94" s="531" t="s">
        <v>567</v>
      </c>
      <c r="D94" s="552">
        <v>-3.0300000000000001E-2</v>
      </c>
    </row>
    <row r="95" spans="1:6" x14ac:dyDescent="0.25">
      <c r="B95" s="530"/>
      <c r="C95" s="531" t="s">
        <v>568</v>
      </c>
      <c r="D95" s="551">
        <v>5.7799999999999997E-2</v>
      </c>
    </row>
    <row r="96" spans="1:6" x14ac:dyDescent="0.25">
      <c r="B96" s="530"/>
      <c r="C96" s="531" t="s">
        <v>569</v>
      </c>
      <c r="D96" s="552">
        <v>0.11749999999999999</v>
      </c>
    </row>
    <row r="97" spans="1:8" x14ac:dyDescent="0.25">
      <c r="B97" s="452"/>
      <c r="C97" s="531" t="s">
        <v>570</v>
      </c>
      <c r="D97" s="552">
        <v>9.2200000000000004E-2</v>
      </c>
    </row>
    <row r="98" spans="1:8" x14ac:dyDescent="0.25">
      <c r="B98" s="553"/>
      <c r="C98" s="554" t="s">
        <v>1053</v>
      </c>
      <c r="D98" s="555"/>
    </row>
    <row r="99" spans="1:8" ht="16.5" thickBot="1" x14ac:dyDescent="0.3">
      <c r="B99" s="460"/>
      <c r="C99" s="535" t="s">
        <v>1054</v>
      </c>
      <c r="D99" s="556"/>
    </row>
    <row r="101" spans="1:8" x14ac:dyDescent="0.25">
      <c r="A101" s="426" t="s">
        <v>1055</v>
      </c>
      <c r="B101" s="425" t="s">
        <v>1056</v>
      </c>
    </row>
    <row r="102" spans="1:8" x14ac:dyDescent="0.25">
      <c r="A102" s="426"/>
      <c r="B102" s="427" t="s">
        <v>1057</v>
      </c>
    </row>
    <row r="103" spans="1:8" x14ac:dyDescent="0.25">
      <c r="A103" s="426"/>
      <c r="B103" s="427" t="s">
        <v>1058</v>
      </c>
    </row>
    <row r="105" spans="1:8" x14ac:dyDescent="0.25">
      <c r="B105" s="660" t="s">
        <v>1059</v>
      </c>
      <c r="C105" s="661"/>
      <c r="D105" s="557">
        <v>2005</v>
      </c>
      <c r="E105" s="558">
        <v>2006</v>
      </c>
      <c r="F105" s="558">
        <v>2007</v>
      </c>
      <c r="G105" s="558" t="s">
        <v>1060</v>
      </c>
      <c r="H105" s="559" t="s">
        <v>1061</v>
      </c>
    </row>
    <row r="106" spans="1:8" x14ac:dyDescent="0.25">
      <c r="B106" s="654" t="s">
        <v>1062</v>
      </c>
      <c r="C106" s="655"/>
      <c r="D106" s="560">
        <v>17274</v>
      </c>
      <c r="E106" s="561">
        <v>18761</v>
      </c>
      <c r="F106" s="561">
        <v>20146</v>
      </c>
      <c r="G106" s="562"/>
      <c r="H106" s="563"/>
    </row>
    <row r="107" spans="1:8" x14ac:dyDescent="0.25">
      <c r="B107" s="656" t="s">
        <v>1063</v>
      </c>
      <c r="C107" s="657"/>
      <c r="D107" s="564">
        <v>2084</v>
      </c>
      <c r="E107" s="565">
        <v>2131.8000000000002</v>
      </c>
      <c r="F107" s="565">
        <v>2177</v>
      </c>
      <c r="G107" s="470"/>
      <c r="H107" s="471"/>
    </row>
    <row r="108" spans="1:8" x14ac:dyDescent="0.25">
      <c r="B108" s="656" t="s">
        <v>1064</v>
      </c>
      <c r="C108" s="657"/>
      <c r="D108" s="564">
        <v>427.5</v>
      </c>
      <c r="E108" s="565">
        <v>353.4</v>
      </c>
      <c r="F108" s="565">
        <v>291.89999999999998</v>
      </c>
      <c r="G108" s="470"/>
      <c r="H108" s="471"/>
    </row>
    <row r="109" spans="1:8" x14ac:dyDescent="0.25">
      <c r="B109" s="656" t="s">
        <v>1065</v>
      </c>
      <c r="C109" s="657"/>
      <c r="D109" s="566">
        <v>56916</v>
      </c>
      <c r="E109" s="567">
        <v>59084</v>
      </c>
      <c r="F109" s="567">
        <v>59700</v>
      </c>
      <c r="G109" s="470"/>
      <c r="H109" s="471"/>
    </row>
    <row r="110" spans="1:8" x14ac:dyDescent="0.25">
      <c r="B110" s="656" t="s">
        <v>1066</v>
      </c>
      <c r="C110" s="657"/>
      <c r="D110" s="568">
        <v>222.6</v>
      </c>
      <c r="E110" s="569">
        <v>236.3</v>
      </c>
      <c r="F110" s="569">
        <v>258.2</v>
      </c>
      <c r="G110" s="470"/>
      <c r="H110" s="471"/>
    </row>
    <row r="111" spans="1:8" x14ac:dyDescent="0.25">
      <c r="B111" s="656" t="s">
        <v>1067</v>
      </c>
      <c r="C111" s="657"/>
      <c r="D111" s="570">
        <v>-2.3E-2</v>
      </c>
      <c r="E111" s="571">
        <v>-1.9E-2</v>
      </c>
      <c r="F111" s="571">
        <v>-1.2999999999999999E-2</v>
      </c>
      <c r="G111" s="470"/>
      <c r="H111" s="471"/>
    </row>
    <row r="112" spans="1:8" x14ac:dyDescent="0.25">
      <c r="B112" s="656" t="s">
        <v>1068</v>
      </c>
      <c r="C112" s="657"/>
      <c r="D112" s="572">
        <v>990.1</v>
      </c>
      <c r="E112" s="573">
        <v>1232.9000000000001</v>
      </c>
      <c r="F112" s="573">
        <v>1420.7</v>
      </c>
      <c r="G112" s="470"/>
      <c r="H112" s="471"/>
    </row>
    <row r="113" spans="1:11" x14ac:dyDescent="0.25">
      <c r="B113" s="656" t="s">
        <v>1069</v>
      </c>
      <c r="C113" s="657"/>
      <c r="D113" s="572">
        <v>1064.0999999999999</v>
      </c>
      <c r="E113" s="573">
        <v>1308.0999999999999</v>
      </c>
      <c r="F113" s="573">
        <v>1442.1</v>
      </c>
      <c r="G113" s="470"/>
      <c r="H113" s="471"/>
    </row>
    <row r="114" spans="1:11" x14ac:dyDescent="0.25">
      <c r="B114" s="656" t="s">
        <v>1070</v>
      </c>
      <c r="C114" s="657"/>
      <c r="D114" s="570">
        <v>-0.05</v>
      </c>
      <c r="E114" s="571">
        <v>-4.4999999999999998E-2</v>
      </c>
      <c r="F114" s="571">
        <v>-1.2E-2</v>
      </c>
      <c r="G114" s="470"/>
      <c r="H114" s="471"/>
    </row>
    <row r="115" spans="1:11" x14ac:dyDescent="0.25">
      <c r="B115" s="658" t="s">
        <v>1071</v>
      </c>
      <c r="C115" s="659"/>
      <c r="D115" s="574">
        <v>59.2</v>
      </c>
      <c r="E115" s="575">
        <v>123.8</v>
      </c>
      <c r="F115" s="575">
        <v>70.7</v>
      </c>
      <c r="G115" s="473"/>
      <c r="H115" s="474"/>
    </row>
    <row r="116" spans="1:11" x14ac:dyDescent="0.25">
      <c r="D116" s="526"/>
      <c r="E116" s="526"/>
      <c r="F116" s="526"/>
    </row>
    <row r="117" spans="1:11" x14ac:dyDescent="0.25">
      <c r="A117" s="426" t="s">
        <v>1072</v>
      </c>
      <c r="B117" s="425" t="s">
        <v>1073</v>
      </c>
    </row>
    <row r="119" spans="1:11" x14ac:dyDescent="0.25">
      <c r="B119" s="651"/>
      <c r="C119" s="576" t="s">
        <v>1074</v>
      </c>
      <c r="D119" s="577"/>
      <c r="F119" s="651"/>
      <c r="G119" s="509" t="s">
        <v>1075</v>
      </c>
      <c r="H119" s="578"/>
    </row>
    <row r="120" spans="1:11" x14ac:dyDescent="0.25">
      <c r="B120" s="652"/>
      <c r="C120" s="509" t="s">
        <v>1076</v>
      </c>
      <c r="D120" s="578"/>
      <c r="F120" s="652"/>
      <c r="G120" s="509" t="s">
        <v>1077</v>
      </c>
      <c r="H120" s="446" t="s">
        <v>1078</v>
      </c>
    </row>
    <row r="121" spans="1:11" x14ac:dyDescent="0.25">
      <c r="B121" s="652"/>
      <c r="C121" s="509" t="s">
        <v>1079</v>
      </c>
      <c r="D121" s="445"/>
      <c r="F121" s="652"/>
      <c r="G121" s="509" t="s">
        <v>1080</v>
      </c>
      <c r="H121" s="579">
        <v>19300</v>
      </c>
    </row>
    <row r="122" spans="1:11" x14ac:dyDescent="0.25">
      <c r="B122" s="653"/>
      <c r="C122" s="509" t="s">
        <v>1081</v>
      </c>
      <c r="D122" s="445"/>
      <c r="F122" s="653"/>
      <c r="G122" s="509" t="s">
        <v>1082</v>
      </c>
      <c r="H122" s="445"/>
    </row>
    <row r="123" spans="1:11" x14ac:dyDescent="0.25">
      <c r="B123" s="580"/>
      <c r="C123" s="581"/>
      <c r="D123" s="435"/>
    </row>
    <row r="124" spans="1:11" x14ac:dyDescent="0.25">
      <c r="A124" s="426" t="s">
        <v>1083</v>
      </c>
      <c r="B124" s="425" t="s">
        <v>1084</v>
      </c>
    </row>
    <row r="125" spans="1:11" x14ac:dyDescent="0.25">
      <c r="B125" s="580"/>
      <c r="C125" s="581"/>
      <c r="D125" s="435"/>
    </row>
    <row r="126" spans="1:11" ht="24" customHeight="1" x14ac:dyDescent="0.25">
      <c r="B126" s="582"/>
      <c r="C126" s="583">
        <v>-4</v>
      </c>
      <c r="D126" s="583">
        <v>-3</v>
      </c>
      <c r="E126" s="583">
        <v>-2</v>
      </c>
      <c r="F126" s="583">
        <v>-1</v>
      </c>
      <c r="G126" s="583">
        <v>0</v>
      </c>
      <c r="H126" s="583">
        <v>1</v>
      </c>
      <c r="I126" s="583">
        <v>2</v>
      </c>
      <c r="J126" s="583">
        <v>3</v>
      </c>
      <c r="K126" s="583">
        <v>4</v>
      </c>
    </row>
    <row r="127" spans="1:11" ht="18.75" x14ac:dyDescent="0.35">
      <c r="B127" s="584" t="s">
        <v>1085</v>
      </c>
      <c r="C127" s="445"/>
      <c r="D127" s="445"/>
      <c r="E127" s="445"/>
      <c r="F127" s="445"/>
      <c r="G127" s="445"/>
      <c r="H127" s="445"/>
      <c r="I127" s="445"/>
      <c r="J127" s="445"/>
      <c r="K127" s="445"/>
    </row>
    <row r="128" spans="1:11" ht="18.75" x14ac:dyDescent="0.35">
      <c r="B128" s="584" t="s">
        <v>1086</v>
      </c>
      <c r="C128" s="445"/>
      <c r="D128" s="445"/>
      <c r="E128" s="445"/>
      <c r="F128" s="445"/>
      <c r="G128" s="445"/>
      <c r="H128" s="445"/>
      <c r="I128" s="445"/>
      <c r="J128" s="445"/>
      <c r="K128" s="445"/>
    </row>
    <row r="130" spans="1:2" x14ac:dyDescent="0.25">
      <c r="A130" s="426" t="s">
        <v>1087</v>
      </c>
      <c r="B130" s="425" t="s">
        <v>1088</v>
      </c>
    </row>
    <row r="131" spans="1:2" x14ac:dyDescent="0.25">
      <c r="A131" s="426"/>
      <c r="B131" s="425" t="s">
        <v>1089</v>
      </c>
    </row>
    <row r="133" spans="1:2" x14ac:dyDescent="0.25">
      <c r="A133" s="426" t="s">
        <v>1090</v>
      </c>
      <c r="B133" s="425" t="s">
        <v>1091</v>
      </c>
    </row>
    <row r="134" spans="1:2" x14ac:dyDescent="0.25">
      <c r="A134" s="426"/>
      <c r="B134" s="425" t="s">
        <v>1092</v>
      </c>
    </row>
    <row r="135" spans="1:2" x14ac:dyDescent="0.25">
      <c r="A135" s="426"/>
      <c r="B135" s="425" t="s">
        <v>1093</v>
      </c>
    </row>
  </sheetData>
  <mergeCells count="18">
    <mergeCell ref="B105:C105"/>
    <mergeCell ref="B21:D21"/>
    <mergeCell ref="B22:D22"/>
    <mergeCell ref="B23:D23"/>
    <mergeCell ref="B24:D24"/>
    <mergeCell ref="B25:D25"/>
    <mergeCell ref="F119:F122"/>
    <mergeCell ref="B106:C106"/>
    <mergeCell ref="B107:C107"/>
    <mergeCell ref="B108:C108"/>
    <mergeCell ref="B109:C109"/>
    <mergeCell ref="B110:C110"/>
    <mergeCell ref="B111:C111"/>
    <mergeCell ref="B112:C112"/>
    <mergeCell ref="B113:C113"/>
    <mergeCell ref="B114:C114"/>
    <mergeCell ref="B115:C115"/>
    <mergeCell ref="B119:B122"/>
  </mergeCells>
  <pageMargins left="0.75" right="0.75" top="1" bottom="1" header="0.4921259845" footer="0.4921259845"/>
  <pageSetup paperSize="9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27649" r:id="rId4">
          <objectPr defaultSize="0" autoPict="0" r:id="rId5">
            <anchor moveWithCells="1">
              <from>
                <xdr:col>1</xdr:col>
                <xdr:colOff>66675</xdr:colOff>
                <xdr:row>125</xdr:row>
                <xdr:rowOff>66675</xdr:rowOff>
              </from>
              <to>
                <xdr:col>1</xdr:col>
                <xdr:colOff>1009650</xdr:colOff>
                <xdr:row>125</xdr:row>
                <xdr:rowOff>266700</xdr:rowOff>
              </to>
            </anchor>
          </objectPr>
        </oleObject>
      </mc:Choice>
      <mc:Fallback>
        <oleObject progId="Equation.3" shapeId="27649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05"/>
  <sheetViews>
    <sheetView showGridLines="0" workbookViewId="0">
      <selection activeCell="A2" sqref="A2"/>
    </sheetView>
  </sheetViews>
  <sheetFormatPr defaultRowHeight="15.75" x14ac:dyDescent="0.25"/>
  <cols>
    <col min="1" max="1" width="13.33203125" style="425" customWidth="1"/>
    <col min="2" max="2" width="19.5" style="425" customWidth="1"/>
    <col min="3" max="3" width="14.1640625" style="425" customWidth="1"/>
    <col min="4" max="5" width="13.5" style="425" customWidth="1"/>
    <col min="6" max="6" width="11.83203125" style="425" customWidth="1"/>
    <col min="7" max="8" width="10.5" style="425" bestFit="1" customWidth="1"/>
    <col min="9" max="16384" width="9.33203125" style="425"/>
  </cols>
  <sheetData>
    <row r="1" spans="1:6" x14ac:dyDescent="0.25">
      <c r="A1" s="423" t="s">
        <v>100</v>
      </c>
      <c r="B1" s="424" t="s">
        <v>881</v>
      </c>
      <c r="C1" s="424"/>
      <c r="D1" s="424"/>
    </row>
    <row r="3" spans="1:6" x14ac:dyDescent="0.25">
      <c r="A3" s="426" t="s">
        <v>435</v>
      </c>
      <c r="B3" s="425" t="s">
        <v>1094</v>
      </c>
    </row>
    <row r="5" spans="1:6" x14ac:dyDescent="0.25">
      <c r="B5" s="492">
        <v>125</v>
      </c>
      <c r="C5" s="492">
        <v>125</v>
      </c>
      <c r="D5" s="492">
        <v>125</v>
      </c>
      <c r="E5" s="492">
        <v>125</v>
      </c>
      <c r="F5" s="492">
        <v>125</v>
      </c>
    </row>
    <row r="7" spans="1:6" x14ac:dyDescent="0.25">
      <c r="A7" s="426" t="s">
        <v>436</v>
      </c>
      <c r="B7" s="425" t="s">
        <v>1095</v>
      </c>
    </row>
    <row r="8" spans="1:6" x14ac:dyDescent="0.25">
      <c r="A8" s="426"/>
      <c r="B8" s="425" t="s">
        <v>1096</v>
      </c>
    </row>
    <row r="9" spans="1:6" x14ac:dyDescent="0.25">
      <c r="A9" s="426"/>
      <c r="B9" s="425" t="s">
        <v>1097</v>
      </c>
    </row>
    <row r="10" spans="1:6" x14ac:dyDescent="0.25">
      <c r="A10" s="426"/>
      <c r="B10" s="425" t="s">
        <v>1098</v>
      </c>
    </row>
    <row r="11" spans="1:6" x14ac:dyDescent="0.25">
      <c r="A11" s="426"/>
      <c r="B11" s="425" t="s">
        <v>1099</v>
      </c>
    </row>
    <row r="12" spans="1:6" ht="16.5" thickBot="1" x14ac:dyDescent="0.3"/>
    <row r="13" spans="1:6" ht="16.5" thickTop="1" x14ac:dyDescent="0.25">
      <c r="B13" s="493" t="s">
        <v>159</v>
      </c>
      <c r="C13" s="665" t="s">
        <v>177</v>
      </c>
      <c r="D13" s="666"/>
    </row>
    <row r="14" spans="1:6" x14ac:dyDescent="0.25">
      <c r="B14" s="494" t="s">
        <v>176</v>
      </c>
      <c r="C14" s="446" t="s">
        <v>160</v>
      </c>
      <c r="D14" s="495" t="s">
        <v>161</v>
      </c>
    </row>
    <row r="15" spans="1:6" ht="16.5" thickBot="1" x14ac:dyDescent="0.3">
      <c r="B15" s="496">
        <v>125000</v>
      </c>
      <c r="C15" s="497">
        <f>IF(B15&lt;=60000,B15*15%,IF(B15&lt;=120000,9000+(B15-60000)*20%,21000+(B15-120000)*25%))</f>
        <v>22250</v>
      </c>
      <c r="D15" s="498"/>
    </row>
    <row r="16" spans="1:6" ht="16.5" thickTop="1" x14ac:dyDescent="0.25">
      <c r="D16" s="499"/>
    </row>
    <row r="17" spans="1:4" x14ac:dyDescent="0.25">
      <c r="A17" s="426" t="s">
        <v>437</v>
      </c>
      <c r="B17" s="425" t="s">
        <v>1100</v>
      </c>
      <c r="D17" s="499"/>
    </row>
    <row r="18" spans="1:4" x14ac:dyDescent="0.25">
      <c r="D18" s="499"/>
    </row>
    <row r="19" spans="1:4" x14ac:dyDescent="0.25">
      <c r="A19" s="426" t="s">
        <v>438</v>
      </c>
      <c r="B19" s="425" t="s">
        <v>1101</v>
      </c>
      <c r="D19" s="499"/>
    </row>
    <row r="20" spans="1:4" x14ac:dyDescent="0.25">
      <c r="A20" s="426"/>
      <c r="B20" s="425" t="s">
        <v>1102</v>
      </c>
      <c r="D20" s="499"/>
    </row>
    <row r="22" spans="1:4" x14ac:dyDescent="0.25">
      <c r="B22" s="500" t="s">
        <v>198</v>
      </c>
      <c r="C22" s="501" t="s">
        <v>1103</v>
      </c>
      <c r="D22" s="501" t="s">
        <v>1104</v>
      </c>
    </row>
    <row r="23" spans="1:4" x14ac:dyDescent="0.25">
      <c r="B23" s="502" t="s">
        <v>186</v>
      </c>
      <c r="C23" s="446" t="s">
        <v>552</v>
      </c>
      <c r="D23" s="503">
        <v>48</v>
      </c>
    </row>
    <row r="24" spans="1:4" x14ac:dyDescent="0.25">
      <c r="B24" s="502" t="s">
        <v>187</v>
      </c>
      <c r="C24" s="446" t="s">
        <v>553</v>
      </c>
      <c r="D24" s="446">
        <v>45</v>
      </c>
    </row>
    <row r="25" spans="1:4" x14ac:dyDescent="0.25">
      <c r="B25" s="502" t="s">
        <v>188</v>
      </c>
      <c r="C25" s="446" t="s">
        <v>554</v>
      </c>
      <c r="D25" s="446">
        <v>48</v>
      </c>
    </row>
    <row r="26" spans="1:4" x14ac:dyDescent="0.25">
      <c r="B26" s="502" t="s">
        <v>189</v>
      </c>
      <c r="C26" s="446" t="s">
        <v>555</v>
      </c>
      <c r="D26" s="446">
        <v>45</v>
      </c>
    </row>
    <row r="27" spans="1:4" x14ac:dyDescent="0.25">
      <c r="B27" s="502" t="s">
        <v>190</v>
      </c>
      <c r="C27" s="446" t="s">
        <v>556</v>
      </c>
      <c r="D27" s="446">
        <v>45</v>
      </c>
    </row>
    <row r="28" spans="1:4" x14ac:dyDescent="0.25">
      <c r="B28" s="502" t="s">
        <v>191</v>
      </c>
      <c r="C28" s="446" t="s">
        <v>557</v>
      </c>
      <c r="D28" s="446">
        <v>47</v>
      </c>
    </row>
    <row r="29" spans="1:4" x14ac:dyDescent="0.25">
      <c r="B29" s="502" t="s">
        <v>192</v>
      </c>
      <c r="C29" s="446" t="s">
        <v>558</v>
      </c>
      <c r="D29" s="446">
        <v>47</v>
      </c>
    </row>
    <row r="30" spans="1:4" x14ac:dyDescent="0.25">
      <c r="B30" s="502" t="s">
        <v>193</v>
      </c>
      <c r="C30" s="446" t="s">
        <v>559</v>
      </c>
      <c r="D30" s="446">
        <v>58</v>
      </c>
    </row>
    <row r="31" spans="1:4" x14ac:dyDescent="0.25">
      <c r="B31" s="502" t="s">
        <v>194</v>
      </c>
      <c r="C31" s="446" t="s">
        <v>560</v>
      </c>
      <c r="D31" s="446">
        <v>47</v>
      </c>
    </row>
    <row r="32" spans="1:4" x14ac:dyDescent="0.25">
      <c r="B32" s="502" t="s">
        <v>195</v>
      </c>
      <c r="C32" s="446" t="s">
        <v>561</v>
      </c>
      <c r="D32" s="446">
        <v>47</v>
      </c>
    </row>
    <row r="33" spans="1:8" x14ac:dyDescent="0.25">
      <c r="B33" s="502" t="s">
        <v>182</v>
      </c>
      <c r="C33" s="446" t="s">
        <v>562</v>
      </c>
      <c r="D33" s="446">
        <v>45</v>
      </c>
    </row>
    <row r="34" spans="1:8" x14ac:dyDescent="0.25">
      <c r="B34" s="502" t="s">
        <v>196</v>
      </c>
      <c r="C34" s="446" t="s">
        <v>563</v>
      </c>
      <c r="D34" s="446">
        <v>45</v>
      </c>
    </row>
    <row r="35" spans="1:8" x14ac:dyDescent="0.25">
      <c r="B35" s="502" t="s">
        <v>197</v>
      </c>
      <c r="C35" s="446" t="s">
        <v>564</v>
      </c>
      <c r="D35" s="446">
        <v>45</v>
      </c>
    </row>
    <row r="36" spans="1:8" x14ac:dyDescent="0.25">
      <c r="B36" s="435"/>
      <c r="C36" s="504"/>
      <c r="D36" s="504"/>
    </row>
    <row r="37" spans="1:8" ht="16.5" thickBot="1" x14ac:dyDescent="0.3">
      <c r="A37" s="426" t="s">
        <v>439</v>
      </c>
      <c r="B37" s="425" t="s">
        <v>1105</v>
      </c>
    </row>
    <row r="38" spans="1:8" x14ac:dyDescent="0.25">
      <c r="A38" s="426"/>
      <c r="C38" s="505">
        <v>40210</v>
      </c>
      <c r="D38" s="505">
        <v>40211</v>
      </c>
      <c r="E38" s="505">
        <v>40212</v>
      </c>
      <c r="F38" s="505">
        <v>40213</v>
      </c>
      <c r="G38" s="505">
        <v>40214</v>
      </c>
      <c r="H38" s="505">
        <v>40215</v>
      </c>
    </row>
    <row r="39" spans="1:8" ht="16.5" thickBot="1" x14ac:dyDescent="0.3">
      <c r="A39" s="426"/>
      <c r="C39" s="633">
        <v>3.5</v>
      </c>
      <c r="D39" s="634">
        <v>3.4</v>
      </c>
      <c r="E39" s="634">
        <v>3.25</v>
      </c>
      <c r="F39" s="634">
        <v>3.5</v>
      </c>
      <c r="G39" s="634">
        <v>3.5</v>
      </c>
      <c r="H39" s="635">
        <v>3.33</v>
      </c>
    </row>
    <row r="40" spans="1:8" x14ac:dyDescent="0.25">
      <c r="A40" s="426"/>
      <c r="B40" s="506" t="s">
        <v>1106</v>
      </c>
    </row>
    <row r="41" spans="1:8" x14ac:dyDescent="0.25">
      <c r="A41" s="426"/>
      <c r="B41" s="506" t="s">
        <v>1107</v>
      </c>
      <c r="C41" s="507"/>
      <c r="D41" s="507"/>
      <c r="E41" s="507"/>
      <c r="F41" s="507"/>
      <c r="G41" s="507"/>
    </row>
    <row r="43" spans="1:8" x14ac:dyDescent="0.25">
      <c r="B43" s="428" t="s">
        <v>179</v>
      </c>
      <c r="C43" s="425" t="s">
        <v>1108</v>
      </c>
      <c r="D43" s="425" t="s">
        <v>1109</v>
      </c>
    </row>
    <row r="44" spans="1:8" x14ac:dyDescent="0.25">
      <c r="B44" s="429">
        <v>40210</v>
      </c>
      <c r="C44" s="425">
        <v>312</v>
      </c>
      <c r="D44" s="430"/>
    </row>
    <row r="45" spans="1:8" x14ac:dyDescent="0.25">
      <c r="B45" s="429">
        <v>40211</v>
      </c>
      <c r="C45" s="425">
        <v>256</v>
      </c>
      <c r="D45" s="430"/>
    </row>
    <row r="46" spans="1:8" x14ac:dyDescent="0.25">
      <c r="B46" s="429">
        <v>40212</v>
      </c>
      <c r="C46" s="425">
        <v>248</v>
      </c>
      <c r="D46" s="430"/>
    </row>
    <row r="47" spans="1:8" x14ac:dyDescent="0.25">
      <c r="B47" s="429">
        <v>40213</v>
      </c>
      <c r="C47" s="425">
        <v>405</v>
      </c>
      <c r="D47" s="430"/>
    </row>
    <row r="48" spans="1:8" x14ac:dyDescent="0.25">
      <c r="B48" s="429">
        <v>40214</v>
      </c>
      <c r="C48" s="425">
        <v>310</v>
      </c>
      <c r="D48" s="430"/>
    </row>
    <row r="49" spans="1:9" x14ac:dyDescent="0.25">
      <c r="B49" s="429">
        <v>40215</v>
      </c>
      <c r="C49" s="425">
        <v>187</v>
      </c>
      <c r="D49" s="430"/>
    </row>
    <row r="50" spans="1:9" x14ac:dyDescent="0.25">
      <c r="B50" s="429"/>
      <c r="D50" s="427"/>
    </row>
    <row r="51" spans="1:9" x14ac:dyDescent="0.25">
      <c r="A51" s="426" t="s">
        <v>346</v>
      </c>
      <c r="B51" s="425" t="s">
        <v>1110</v>
      </c>
    </row>
    <row r="52" spans="1:9" x14ac:dyDescent="0.25">
      <c r="A52" s="426"/>
      <c r="B52" s="425" t="s">
        <v>1111</v>
      </c>
    </row>
    <row r="53" spans="1:9" x14ac:dyDescent="0.25">
      <c r="A53" s="426"/>
      <c r="B53" s="425" t="s">
        <v>1112</v>
      </c>
    </row>
    <row r="54" spans="1:9" x14ac:dyDescent="0.25">
      <c r="C54" s="508" t="s">
        <v>1113</v>
      </c>
      <c r="E54" s="508" t="s">
        <v>1114</v>
      </c>
      <c r="G54" s="508" t="s">
        <v>1115</v>
      </c>
      <c r="I54" s="508" t="s">
        <v>352</v>
      </c>
    </row>
    <row r="55" spans="1:9" x14ac:dyDescent="0.25">
      <c r="C55" s="509">
        <v>38038</v>
      </c>
      <c r="E55" s="509">
        <v>5559</v>
      </c>
      <c r="G55" s="509">
        <f>C55+125</f>
        <v>38163</v>
      </c>
      <c r="I55" s="509"/>
    </row>
    <row r="56" spans="1:9" x14ac:dyDescent="0.25">
      <c r="C56" s="509">
        <v>4019</v>
      </c>
      <c r="E56" s="509">
        <v>20186</v>
      </c>
      <c r="G56" s="509">
        <f t="shared" ref="G56:G63" si="0">C56+125</f>
        <v>4144</v>
      </c>
      <c r="I56" s="509"/>
    </row>
    <row r="57" spans="1:9" x14ac:dyDescent="0.25">
      <c r="C57" s="509">
        <v>15802</v>
      </c>
      <c r="E57" s="509">
        <v>13563</v>
      </c>
      <c r="G57" s="509">
        <f t="shared" si="0"/>
        <v>15927</v>
      </c>
      <c r="I57" s="509"/>
    </row>
    <row r="58" spans="1:9" x14ac:dyDescent="0.25">
      <c r="C58" s="509">
        <v>5659</v>
      </c>
      <c r="E58" s="509">
        <v>7223</v>
      </c>
      <c r="G58" s="509">
        <f t="shared" si="0"/>
        <v>5784</v>
      </c>
      <c r="I58" s="509"/>
    </row>
    <row r="59" spans="1:9" x14ac:dyDescent="0.25">
      <c r="C59" s="509">
        <v>5749</v>
      </c>
      <c r="E59" s="509">
        <v>12077</v>
      </c>
      <c r="G59" s="509">
        <f t="shared" si="0"/>
        <v>5874</v>
      </c>
      <c r="I59" s="509"/>
    </row>
    <row r="60" spans="1:9" x14ac:dyDescent="0.25">
      <c r="C60" s="509">
        <v>28801</v>
      </c>
      <c r="E60" s="509">
        <v>7981</v>
      </c>
      <c r="G60" s="509">
        <f t="shared" si="0"/>
        <v>28926</v>
      </c>
      <c r="I60" s="509"/>
    </row>
    <row r="61" spans="1:9" x14ac:dyDescent="0.25">
      <c r="C61" s="509">
        <v>5160</v>
      </c>
      <c r="E61" s="509">
        <v>7038</v>
      </c>
      <c r="G61" s="509">
        <f t="shared" si="0"/>
        <v>5285</v>
      </c>
      <c r="I61" s="509"/>
    </row>
    <row r="62" spans="1:9" x14ac:dyDescent="0.25">
      <c r="C62" s="509">
        <v>15878</v>
      </c>
      <c r="E62" s="509">
        <v>11228</v>
      </c>
      <c r="G62" s="509">
        <f t="shared" si="0"/>
        <v>16003</v>
      </c>
      <c r="I62" s="509"/>
    </row>
    <row r="63" spans="1:9" x14ac:dyDescent="0.25">
      <c r="C63" s="509">
        <v>35241</v>
      </c>
      <c r="E63" s="509">
        <v>8157</v>
      </c>
      <c r="G63" s="509">
        <f t="shared" si="0"/>
        <v>35366</v>
      </c>
      <c r="I63" s="509"/>
    </row>
    <row r="65" spans="1:3" x14ac:dyDescent="0.25">
      <c r="A65" s="426" t="s">
        <v>365</v>
      </c>
      <c r="B65" s="425" t="s">
        <v>1116</v>
      </c>
    </row>
    <row r="66" spans="1:3" x14ac:dyDescent="0.25">
      <c r="A66" s="426"/>
      <c r="B66" s="425" t="s">
        <v>1117</v>
      </c>
    </row>
    <row r="67" spans="1:3" x14ac:dyDescent="0.25">
      <c r="A67" s="426"/>
      <c r="B67" s="425" t="s">
        <v>1118</v>
      </c>
    </row>
    <row r="69" spans="1:3" ht="16.5" thickBot="1" x14ac:dyDescent="0.3">
      <c r="B69" s="510" t="s">
        <v>1119</v>
      </c>
      <c r="C69" s="511" t="s">
        <v>1120</v>
      </c>
    </row>
    <row r="70" spans="1:3" x14ac:dyDescent="0.25">
      <c r="B70" s="512" t="s">
        <v>1121</v>
      </c>
      <c r="C70" s="636">
        <v>829.84797185155674</v>
      </c>
    </row>
    <row r="71" spans="1:3" x14ac:dyDescent="0.25">
      <c r="B71" s="512" t="s">
        <v>1122</v>
      </c>
      <c r="C71" s="636">
        <v>497.90878311093405</v>
      </c>
    </row>
    <row r="72" spans="1:3" x14ac:dyDescent="0.25">
      <c r="B72" s="512" t="s">
        <v>1123</v>
      </c>
      <c r="C72" s="636">
        <v>265.55135099249816</v>
      </c>
    </row>
    <row r="73" spans="1:3" x14ac:dyDescent="0.25">
      <c r="B73" s="512" t="s">
        <v>1124</v>
      </c>
      <c r="C73" s="636">
        <v>331.93918874062268</v>
      </c>
    </row>
    <row r="74" spans="1:3" x14ac:dyDescent="0.25">
      <c r="B74" s="512" t="s">
        <v>1125</v>
      </c>
      <c r="C74" s="636">
        <v>398.32702648874726</v>
      </c>
    </row>
    <row r="75" spans="1:3" x14ac:dyDescent="0.25">
      <c r="B75" s="512" t="s">
        <v>1126</v>
      </c>
      <c r="C75" s="636">
        <v>481.31182367390295</v>
      </c>
    </row>
    <row r="77" spans="1:3" x14ac:dyDescent="0.25">
      <c r="A77" s="426" t="s">
        <v>261</v>
      </c>
      <c r="B77" s="425" t="s">
        <v>1127</v>
      </c>
    </row>
    <row r="78" spans="1:3" x14ac:dyDescent="0.25">
      <c r="A78" s="426"/>
      <c r="B78" s="425" t="s">
        <v>1128</v>
      </c>
    </row>
    <row r="79" spans="1:3" x14ac:dyDescent="0.25">
      <c r="A79" s="426"/>
      <c r="B79" s="425" t="s">
        <v>1129</v>
      </c>
    </row>
    <row r="81" spans="1:5" ht="16.5" thickBot="1" x14ac:dyDescent="0.3">
      <c r="B81" s="510" t="s">
        <v>1119</v>
      </c>
      <c r="C81" s="511" t="s">
        <v>1120</v>
      </c>
    </row>
    <row r="82" spans="1:5" x14ac:dyDescent="0.25">
      <c r="B82" s="512" t="s">
        <v>1121</v>
      </c>
      <c r="C82" s="636">
        <v>829.84797185155674</v>
      </c>
    </row>
    <row r="83" spans="1:5" x14ac:dyDescent="0.25">
      <c r="B83" s="512" t="s">
        <v>1122</v>
      </c>
      <c r="C83" s="636">
        <v>497.90878311093405</v>
      </c>
    </row>
    <row r="84" spans="1:5" x14ac:dyDescent="0.25">
      <c r="B84" s="512" t="s">
        <v>1123</v>
      </c>
      <c r="C84" s="636">
        <v>265.55135099249816</v>
      </c>
    </row>
    <row r="85" spans="1:5" x14ac:dyDescent="0.25">
      <c r="B85" s="512" t="s">
        <v>1124</v>
      </c>
      <c r="C85" s="636">
        <v>331.93918874062268</v>
      </c>
    </row>
    <row r="86" spans="1:5" x14ac:dyDescent="0.25">
      <c r="B86" s="512" t="s">
        <v>1125</v>
      </c>
      <c r="C86" s="636">
        <v>398.32702648874726</v>
      </c>
    </row>
    <row r="87" spans="1:5" x14ac:dyDescent="0.25">
      <c r="B87" s="512" t="s">
        <v>1126</v>
      </c>
      <c r="C87" s="636">
        <v>481.31182367390295</v>
      </c>
    </row>
    <row r="89" spans="1:5" x14ac:dyDescent="0.25">
      <c r="A89" s="426" t="s">
        <v>268</v>
      </c>
      <c r="B89" s="425" t="s">
        <v>1130</v>
      </c>
    </row>
    <row r="90" spans="1:5" x14ac:dyDescent="0.25">
      <c r="A90" s="426"/>
      <c r="B90" s="425" t="s">
        <v>1131</v>
      </c>
    </row>
    <row r="92" spans="1:5" x14ac:dyDescent="0.25">
      <c r="A92" s="426" t="s">
        <v>1132</v>
      </c>
      <c r="B92" s="425" t="s">
        <v>1133</v>
      </c>
    </row>
    <row r="93" spans="1:5" x14ac:dyDescent="0.25">
      <c r="A93" s="426"/>
      <c r="B93" s="425" t="s">
        <v>1134</v>
      </c>
    </row>
    <row r="95" spans="1:5" x14ac:dyDescent="0.25">
      <c r="B95" s="663" t="s">
        <v>1135</v>
      </c>
      <c r="C95" s="663"/>
      <c r="D95" s="667"/>
      <c r="E95" s="667"/>
    </row>
    <row r="97" spans="2:4" x14ac:dyDescent="0.25">
      <c r="B97" s="664" t="s">
        <v>1136</v>
      </c>
      <c r="C97" s="664"/>
      <c r="D97" s="513">
        <v>14599</v>
      </c>
    </row>
    <row r="98" spans="2:4" x14ac:dyDescent="0.25">
      <c r="B98" s="664" t="s">
        <v>1137</v>
      </c>
      <c r="C98" s="664"/>
      <c r="D98" s="513">
        <v>799</v>
      </c>
    </row>
    <row r="99" spans="2:4" x14ac:dyDescent="0.25">
      <c r="B99" s="664" t="s">
        <v>1138</v>
      </c>
      <c r="C99" s="664"/>
      <c r="D99" s="513">
        <v>12599</v>
      </c>
    </row>
    <row r="100" spans="2:4" x14ac:dyDescent="0.25">
      <c r="B100" s="664" t="s">
        <v>1139</v>
      </c>
      <c r="C100" s="664"/>
      <c r="D100" s="513">
        <v>3799</v>
      </c>
    </row>
    <row r="101" spans="2:4" x14ac:dyDescent="0.25">
      <c r="B101" s="664" t="s">
        <v>1140</v>
      </c>
      <c r="C101" s="664"/>
      <c r="D101" s="513">
        <v>10599</v>
      </c>
    </row>
    <row r="102" spans="2:4" x14ac:dyDescent="0.25">
      <c r="B102" s="664" t="s">
        <v>1141</v>
      </c>
      <c r="C102" s="664"/>
      <c r="D102" s="513">
        <v>1959</v>
      </c>
    </row>
    <row r="103" spans="2:4" x14ac:dyDescent="0.25">
      <c r="B103" s="664" t="s">
        <v>1142</v>
      </c>
      <c r="C103" s="664"/>
      <c r="D103" s="513">
        <v>4499</v>
      </c>
    </row>
    <row r="104" spans="2:4" x14ac:dyDescent="0.25">
      <c r="B104" s="664" t="s">
        <v>1143</v>
      </c>
      <c r="C104" s="664"/>
      <c r="D104" s="513">
        <v>2199</v>
      </c>
    </row>
    <row r="105" spans="2:4" x14ac:dyDescent="0.25">
      <c r="B105" s="664" t="s">
        <v>1144</v>
      </c>
      <c r="C105" s="664"/>
      <c r="D105" s="513">
        <v>529</v>
      </c>
    </row>
  </sheetData>
  <mergeCells count="12">
    <mergeCell ref="B105:C105"/>
    <mergeCell ref="C13:D13"/>
    <mergeCell ref="B95:C95"/>
    <mergeCell ref="D95:E95"/>
    <mergeCell ref="B97:C97"/>
    <mergeCell ref="B98:C98"/>
    <mergeCell ref="B99:C99"/>
    <mergeCell ref="B100:C100"/>
    <mergeCell ref="B101:C101"/>
    <mergeCell ref="B102:C102"/>
    <mergeCell ref="B103:C103"/>
    <mergeCell ref="B104:C104"/>
  </mergeCells>
  <pageMargins left="0.75" right="0.75" top="1" bottom="1" header="0.4921259845" footer="0.4921259845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21</vt:i4>
      </vt:variant>
      <vt:variant>
        <vt:lpstr>Pomenované rozsahy</vt:lpstr>
      </vt:variant>
      <vt:variant>
        <vt:i4>7</vt:i4>
      </vt:variant>
    </vt:vector>
  </HeadingPairs>
  <TitlesOfParts>
    <vt:vector size="28" baseType="lpstr">
      <vt:lpstr>Hárok5</vt:lpstr>
      <vt:lpstr>1</vt:lpstr>
      <vt:lpstr>2</vt:lpstr>
      <vt:lpstr>3</vt:lpstr>
      <vt:lpstr>3 (2)</vt:lpstr>
      <vt:lpstr>3 (3)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Databáza</vt:lpstr>
      <vt:lpstr>Obsah</vt:lpstr>
      <vt:lpstr>Nový hárok</vt:lpstr>
      <vt:lpstr>Databaza</vt:lpstr>
      <vt:lpstr>'14'!Extrahovať</vt:lpstr>
      <vt:lpstr>Ján</vt:lpstr>
      <vt:lpstr>Ján_Sľub</vt:lpstr>
      <vt:lpstr>Jozef</vt:lpstr>
      <vt:lpstr>Jozef_Čin</vt:lpstr>
      <vt:lpstr>'14'!Kriteria</vt:lpstr>
    </vt:vector>
  </TitlesOfParts>
  <Company>HUZVAR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Kollar Igor</dc:creator>
  <cp:lastModifiedBy>Kollar Igor</cp:lastModifiedBy>
  <dcterms:created xsi:type="dcterms:W3CDTF">2000-02-13T14:29:53Z</dcterms:created>
  <dcterms:modified xsi:type="dcterms:W3CDTF">2012-04-27T09:23:34Z</dcterms:modified>
</cp:coreProperties>
</file>